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Vedlejší a ostatní n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Stavební část'!$C$85:$K$271</definedName>
    <definedName name="_xlnm.Print_Area" localSheetId="1">'01 - Stavební část'!$C$4:$J$39,'01 - Stavební část'!$C$45:$J$67,'01 - Stavební část'!$C$73:$K$271</definedName>
    <definedName name="_xlnm.Print_Titles" localSheetId="1">'01 - Stavební část'!$85:$85</definedName>
    <definedName name="_xlnm._FilterDatabase" localSheetId="2" hidden="1">'02 - Vedlejší a ostatní n...'!$C$82:$K$127</definedName>
    <definedName name="_xlnm.Print_Area" localSheetId="2">'02 - Vedlejší a ostatní n...'!$C$4:$J$39,'02 - Vedlejší a ostatní n...'!$C$45:$J$64,'02 - Vedlejší a ostatní n...'!$C$70:$K$127</definedName>
    <definedName name="_xlnm.Print_Titles" localSheetId="2">'02 - Vedlejší a ostatní n...'!$82:$82</definedName>
    <definedName name="_xlnm.Print_Area" localSheetId="3">'Seznam figur'!$C$4:$G$63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13"/>
  <c r="BH113"/>
  <c r="BG113"/>
  <c r="BF113"/>
  <c r="T113"/>
  <c r="R113"/>
  <c r="P113"/>
  <c r="BI106"/>
  <c r="BH106"/>
  <c r="BG106"/>
  <c r="BF106"/>
  <c r="T106"/>
  <c r="R106"/>
  <c r="P106"/>
  <c r="BI101"/>
  <c r="BH101"/>
  <c r="BG101"/>
  <c r="BF101"/>
  <c r="T101"/>
  <c r="R101"/>
  <c r="P101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270"/>
  <c r="BH270"/>
  <c r="BG270"/>
  <c r="BF270"/>
  <c r="T270"/>
  <c r="T269"/>
  <c r="R270"/>
  <c r="R269"/>
  <c r="P270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49"/>
  <c r="BH249"/>
  <c r="BG249"/>
  <c r="BF249"/>
  <c r="T249"/>
  <c r="R249"/>
  <c r="P249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T205"/>
  <c r="R206"/>
  <c r="R205"/>
  <c r="P206"/>
  <c r="P205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4"/>
  <c r="BH144"/>
  <c r="BG144"/>
  <c r="BF144"/>
  <c r="T144"/>
  <c r="R144"/>
  <c r="P144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233"/>
  <c r="J107"/>
  <c r="BK193"/>
  <c r="J265"/>
  <c r="J229"/>
  <c r="J141"/>
  <c i="3" r="BK101"/>
  <c i="2" r="BK270"/>
  <c r="BK159"/>
  <c r="J258"/>
  <c r="BK214"/>
  <c r="BK89"/>
  <c r="J218"/>
  <c r="BK105"/>
  <c r="J249"/>
  <c r="J144"/>
  <c r="BK267"/>
  <c r="J181"/>
  <c r="J219"/>
  <c r="J169"/>
  <c r="BK93"/>
  <c r="BK265"/>
  <c r="J193"/>
  <c r="J97"/>
  <c r="BK216"/>
  <c r="J164"/>
  <c r="J237"/>
  <c r="BK134"/>
  <c i="3" r="BK106"/>
  <c i="2" r="J270"/>
  <c r="J127"/>
  <c r="BK219"/>
  <c r="J154"/>
  <c r="BK220"/>
  <c r="BK175"/>
  <c r="J89"/>
  <c i="3" r="BK86"/>
  <c i="2" r="J206"/>
  <c r="J110"/>
  <c r="J222"/>
  <c r="BK125"/>
  <c r="J223"/>
  <c r="J132"/>
  <c i="3" r="J123"/>
  <c i="2" r="BK223"/>
  <c r="BK115"/>
  <c r="BK218"/>
  <c r="BK237"/>
  <c r="BK222"/>
  <c r="BK127"/>
  <c i="3" r="BK113"/>
  <c i="2" r="J214"/>
  <c r="J113"/>
  <c r="BK229"/>
  <c r="BK191"/>
  <c r="J263"/>
  <c r="J159"/>
  <c r="BK97"/>
  <c r="J255"/>
  <c r="J175"/>
  <c r="BK209"/>
  <c r="BK110"/>
  <c r="BK258"/>
  <c r="J125"/>
  <c i="3" r="J101"/>
  <c i="2" r="BK239"/>
  <c r="J191"/>
  <c r="J93"/>
  <c r="J198"/>
  <c r="J235"/>
  <c r="BK181"/>
  <c i="3" r="J106"/>
  <c i="2" r="BK263"/>
  <c r="BK186"/>
  <c r="J239"/>
  <c r="J200"/>
  <c r="BK107"/>
  <c r="BK198"/>
  <c r="J115"/>
  <c i="3" r="J91"/>
  <c i="2" r="J231"/>
  <c r="BK164"/>
  <c r="J260"/>
  <c r="BK206"/>
  <c r="J267"/>
  <c r="J186"/>
  <c r="J120"/>
  <c i="3" r="BK91"/>
  <c i="2" r="J215"/>
  <c r="BK200"/>
  <c i="1" r="AS54"/>
  <c i="2" r="BK215"/>
  <c r="BK113"/>
  <c i="3" r="J86"/>
  <c i="2" r="J216"/>
  <c r="BK132"/>
  <c r="J233"/>
  <c r="BK169"/>
  <c r="BK255"/>
  <c r="BK154"/>
  <c i="3" r="BK126"/>
  <c r="J126"/>
  <c i="2" r="J209"/>
  <c r="J105"/>
  <c r="BK231"/>
  <c r="J134"/>
  <c r="BK249"/>
  <c r="BK144"/>
  <c i="3" r="BK123"/>
  <c i="2" r="BK260"/>
  <c r="BK141"/>
  <c r="BK235"/>
  <c r="BK120"/>
  <c r="J220"/>
  <c i="3" r="J113"/>
  <c i="2" l="1" r="P88"/>
  <c r="R143"/>
  <c r="BK208"/>
  <c r="J208"/>
  <c r="J64"/>
  <c r="BK257"/>
  <c r="J257"/>
  <c r="J65"/>
  <c i="3" r="BK85"/>
  <c r="BK112"/>
  <c r="J112"/>
  <c r="J62"/>
  <c i="2" r="BK88"/>
  <c r="J88"/>
  <c r="J61"/>
  <c r="T143"/>
  <c r="T208"/>
  <c r="P257"/>
  <c i="3" r="P85"/>
  <c r="P84"/>
  <c r="P83"/>
  <c i="1" r="AU56"/>
  <c i="3" r="P112"/>
  <c i="2" r="T88"/>
  <c r="BK143"/>
  <c r="J143"/>
  <c r="J62"/>
  <c r="R208"/>
  <c r="R257"/>
  <c i="3" r="T85"/>
  <c r="T112"/>
  <c i="2" r="R88"/>
  <c r="R87"/>
  <c r="R86"/>
  <c r="P143"/>
  <c r="P208"/>
  <c r="T257"/>
  <c i="3" r="R85"/>
  <c r="R112"/>
  <c i="2" r="BK269"/>
  <c r="J269"/>
  <c r="J66"/>
  <c r="BK205"/>
  <c r="J205"/>
  <c r="J63"/>
  <c i="3" r="BK125"/>
  <c r="J125"/>
  <c r="J63"/>
  <c r="BE91"/>
  <c r="BE101"/>
  <c r="BE106"/>
  <c r="BE113"/>
  <c r="BE126"/>
  <c r="E48"/>
  <c r="J52"/>
  <c r="F55"/>
  <c r="BE86"/>
  <c r="BE123"/>
  <c i="2" r="E48"/>
  <c r="J52"/>
  <c r="F55"/>
  <c r="BE89"/>
  <c r="BE93"/>
  <c r="BE107"/>
  <c r="BE110"/>
  <c r="BE113"/>
  <c r="BE115"/>
  <c r="BE120"/>
  <c r="BE127"/>
  <c r="BE132"/>
  <c r="BE141"/>
  <c r="BE144"/>
  <c r="BE154"/>
  <c r="BE159"/>
  <c r="BE164"/>
  <c r="BE169"/>
  <c r="BE181"/>
  <c r="BE191"/>
  <c r="BE219"/>
  <c r="BE265"/>
  <c r="BE222"/>
  <c r="BE223"/>
  <c r="BE233"/>
  <c r="BE255"/>
  <c r="BE258"/>
  <c r="BE97"/>
  <c r="BE105"/>
  <c r="BE186"/>
  <c r="BE193"/>
  <c r="BE209"/>
  <c r="BE214"/>
  <c r="BE215"/>
  <c r="BE231"/>
  <c r="BE239"/>
  <c r="BE249"/>
  <c r="BE260"/>
  <c r="BE263"/>
  <c r="BE125"/>
  <c r="BE134"/>
  <c r="BE175"/>
  <c r="BE198"/>
  <c r="BE200"/>
  <c r="BE206"/>
  <c r="BE216"/>
  <c r="BE218"/>
  <c r="BE220"/>
  <c r="BE229"/>
  <c r="BE235"/>
  <c r="BE237"/>
  <c r="BE267"/>
  <c r="BE270"/>
  <c i="3" r="F35"/>
  <c i="1" r="BB56"/>
  <c i="3" r="F36"/>
  <c i="1" r="BC56"/>
  <c i="2" r="F34"/>
  <c i="1" r="BA55"/>
  <c i="2" r="F35"/>
  <c i="1" r="BB55"/>
  <c i="2" r="J34"/>
  <c i="1" r="AW55"/>
  <c i="3" r="F34"/>
  <c i="1" r="BA56"/>
  <c i="2" r="F37"/>
  <c i="1" r="BD55"/>
  <c i="3" r="J34"/>
  <c i="1" r="AW56"/>
  <c i="2" r="F36"/>
  <c i="1" r="BC55"/>
  <c i="3" r="F37"/>
  <c i="1" r="BD56"/>
  <c i="3" l="1" r="T84"/>
  <c r="T83"/>
  <c i="2" r="T87"/>
  <c r="T86"/>
  <c i="3" r="R84"/>
  <c r="R83"/>
  <c r="BK84"/>
  <c r="BK83"/>
  <c r="J83"/>
  <c r="J59"/>
  <c i="2" r="P87"/>
  <c r="P86"/>
  <c i="1" r="AU55"/>
  <c i="3" r="J85"/>
  <c r="J61"/>
  <c i="2" r="BK87"/>
  <c r="J87"/>
  <c r="J60"/>
  <c i="1" r="AU54"/>
  <c r="BC54"/>
  <c r="W32"/>
  <c i="3" r="F33"/>
  <c i="1" r="AZ56"/>
  <c i="2" r="F33"/>
  <c i="1" r="AZ55"/>
  <c r="BD54"/>
  <c r="W33"/>
  <c r="BA54"/>
  <c r="W30"/>
  <c i="2" r="J33"/>
  <c i="1" r="AV55"/>
  <c r="AT55"/>
  <c r="BB54"/>
  <c r="W31"/>
  <c i="3" r="J33"/>
  <c i="1" r="AV56"/>
  <c r="AT56"/>
  <c i="3" l="1" r="J84"/>
  <c r="J60"/>
  <c i="2" r="BK86"/>
  <c r="J86"/>
  <c i="1" r="AZ54"/>
  <c r="AV54"/>
  <c r="AK29"/>
  <c r="AW54"/>
  <c r="AK30"/>
  <c i="3" r="J30"/>
  <c i="1" r="AG56"/>
  <c r="AX54"/>
  <c i="2" r="J30"/>
  <c i="1" r="AG55"/>
  <c r="AY54"/>
  <c i="2" l="1" r="J39"/>
  <c i="3" r="J39"/>
  <c i="2" r="J59"/>
  <c i="1" r="AN55"/>
  <c r="AN56"/>
  <c r="AG54"/>
  <c r="AK26"/>
  <c r="AK35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<sst xmlns="http://schemas.openxmlformats.org/spreadsheetml/2006/main">
  <si>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</si>
  <si>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</si>
  <si>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</si>
  <si>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</si>
  <si>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</si>
  <si>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{2db68d97-6560-4f28-975b-848610371f8f}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</si>
  <si>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</si>
  <si>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</si>
  <si>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</si>
  <si>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</si>
  <si>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</si>
  <si>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</si>
  <si>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</si>
  <si>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</si>
  <si>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2022-08-04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</si>
  <si>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</si>
  <si>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</si>
  <si>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komunikace Za Humny, větev C</t>
  </si>
  <si>
    <t>KSO:</t>
  </si>
  <si>
    <t/>
  </si>
  <si>
    <t>CC-CZ:</t>
  </si>
  <si>
    <t>Místo:</t>
  </si>
  <si>
    <t xml:space="preserve"> </t>
  </si>
  <si>
    <t>Datum:</t>
  </si>
  <si>
    <t>21. 8. 2022</t>
  </si>
  <si>
    <t>Zadavatel:</t>
  </si>
  <si>
    <t>IČ:</t>
  </si>
  <si>
    <t>Obec Veliká Ves</t>
  </si>
  <si>
    <t>DIČ:</t>
  </si>
  <si>
    <t>Uchazeč:</t>
  </si>
  <si>
    <t>Vyplň údaj</t>
  </si>
  <si>
    <t>Projektant:</t>
  </si>
  <si>
    <t>LINEA FERRA s.r.o.</t>
  </si>
  <si>
    <t>True</t>
  </si>
  <si>
    <t>1</t>
  </si>
  <si>
    <t>Zpracovatel:</t>
  </si>
  <si>
    <t>Martin Lang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</si>
  <si>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</si>
  <si>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</si>
  <si>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</si>
  <si>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</si>
  <si>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</si>
  <si>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</si>
  <si>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</si>
  <si>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</si>
  <si>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</si>
  <si>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</si>
  <si>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</si>
  <si>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</si>
  <si>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</si>
  <si>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</si>
  <si>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</si>
  <si>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</si>
  <si>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</si>
  <si>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</si>
  <si>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</si>
  <si>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</si>
  <si>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</si>
  <si>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</si>
  <si>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</si>
  <si>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</si>
  <si>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</si>
  <si>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</si>
  <si>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</si>
  <si>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</si>
  <si>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</si>
  <si>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</si>
  <si>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</si>
  <si>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</si>
  <si>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</si>
  <si>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</si>
  <si>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</si>
  <si>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</si>
  <si>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</si>
  <si>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</si>
  <si>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</si>
  <si>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</si>
  <si>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</si>
  <si>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</si>
  <si>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</si>
  <si>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</si>
  <si>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{706eade5-3c9e-4f3b-a1a6-12b956abbfb9}</t>
  </si>
  <si>
    <t>2</t>
  </si>
  <si>
    <t>02</t>
  </si>
  <si>
    <t>Vedlejší a ostatní náklady</t>
  </si>
  <si>
    <t>{ff18fa12-540d-4f06-b8dc-6adbc2171f13}</t>
  </si>
  <si>
    <t>OA</t>
  </si>
  <si>
    <t>Odstraňovaná asfaltová plocha</t>
  </si>
  <si>
    <t>m2</t>
  </si>
  <si>
    <t>67</t>
  </si>
  <si>
    <t>3</t>
  </si>
  <si>
    <t>PK</t>
  </si>
  <si>
    <t>Plocha komunikace - zámková dlažba šedá</t>
  </si>
  <si>
    <t>605</t>
  </si>
  <si>
    <t>KRYCÍ LIST SOUPISU PRACÍ</t>
  </si>
  <si>
    <t>OP</t>
  </si>
  <si>
    <t>Odvodňovací proužek - žulová kostka vel.10</t>
  </si>
  <si>
    <t>41</t>
  </si>
  <si>
    <t>VJ</t>
  </si>
  <si>
    <t>Plocha komunikace - vjezdy - zámkov dlažba žlutá</t>
  </si>
  <si>
    <t>31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</si>
  <si>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</si>
  <si>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</si>
  <si>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</si>
  <si>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</si>
  <si>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</si>
  <si>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</si>
  <si>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</si>
  <si>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</si>
  <si>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</si>
  <si>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</si>
  <si>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</si>
  <si>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</si>
  <si>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</si>
  <si>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</si>
  <si>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</si>
  <si>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</si>
  <si>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</si>
  <si>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</si>
  <si>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</si>
  <si>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</si>
  <si>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</si>
  <si>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</si>
  <si>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</si>
  <si>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</si>
  <si>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</si>
  <si>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</si>
  <si>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</si>
  <si>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</si>
  <si>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</si>
  <si>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</si>
  <si>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</si>
  <si>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</si>
  <si>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</si>
  <si>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CS ÚRS 2022 02</t>
  </si>
  <si>
    <t>4</t>
  </si>
  <si>
    <t>1008410168</t>
  </si>
  <si>
    <t>Online PSC</t>
  </si>
  <si>
    <t>https://podminky.urs.cz/item/CS_URS_2022_02/113107165</t>
  </si>
  <si>
    <t>VV</t>
  </si>
  <si>
    <t>Součet</t>
  </si>
  <si>
    <t>113107184</t>
  </si>
  <si>
    <t>Odstranění podkladů nebo krytů strojně plochy jednotlivě přes 50 m2 do 200 m2 s přemístěním hmot na skládku na vzdálenost do 20 m nebo s naložením na dopravní prostředek živičných, o tl. vrstvy přes 150 do 200 mm</t>
  </si>
  <si>
    <t>-503081254</t>
  </si>
  <si>
    <t>https://podminky.urs.cz/item/CS_URS_2022_02/113107184</t>
  </si>
  <si>
    <t>131251105</t>
  </si>
  <si>
    <t>Hloubení nezapažených jam a zářezů strojně s urovnáním dna do předepsaného profilu a spádu v hornině třídy těžitelnosti I skupiny 3 přes 500 do 1 000 m3</t>
  </si>
  <si>
    <t>m3</t>
  </si>
  <si>
    <t>1203168207</t>
  </si>
  <si>
    <t>https://podminky.urs.cz/item/CS_URS_2022_02/131251105</t>
  </si>
  <si>
    <t>komunikace</t>
  </si>
  <si>
    <t>(PK+OP)*0,74</t>
  </si>
  <si>
    <t>"rozšíření pod obrubníky" 237,00*0,30*0,74</t>
  </si>
  <si>
    <t>vjezd</t>
  </si>
  <si>
    <t>VJ*0,41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</si>
  <si>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</si>
  <si>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</si>
  <si>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-1879695450</t>
  </si>
  <si>
    <t>https://podminky.urs.cz/item/CS_URS_2022_02/162751117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</si>
  <si>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</si>
  <si>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</si>
  <si>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</si>
  <si>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2072230629</t>
  </si>
  <si>
    <t>https://podminky.urs.cz/item/CS_URS_2022_02/162751119</t>
  </si>
  <si>
    <t>543,364*10 'Přepočtené koeficientem množství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</si>
  <si>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</si>
  <si>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</si>
  <si>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</si>
  <si>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</si>
  <si>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969156738</t>
  </si>
  <si>
    <t>https://podminky.urs.cz/item/CS_URS_2022_02/171201221</t>
  </si>
  <si>
    <t>543,364*1,8 'Přepočtené koeficientem množství</t>
  </si>
  <si>
    <t>7</t>
  </si>
  <si>
    <t>171251201</t>
  </si>
  <si>
    <t>Uložení sypaniny na skládky nebo meziskládky bez hutnění s upravením uložené sypaniny do předepsaného tvaru</t>
  </si>
  <si>
    <t>1540308104</t>
  </si>
  <si>
    <t>https://podminky.urs.cz/item/CS_URS_2022_02/171251201</t>
  </si>
  <si>
    <t>8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</si>
  <si>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</si>
  <si>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</si>
  <si>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853950120</t>
  </si>
  <si>
    <t>https://podminky.urs.cz/item/CS_URS_2022_02/181111111</t>
  </si>
  <si>
    <t>kolem obrubníku</t>
  </si>
  <si>
    <t>(237,00+56,00)*1,00</t>
  </si>
  <si>
    <t>9</t>
  </si>
  <si>
    <t>181311103</t>
  </si>
  <si>
    <t>Rozprostření a urovnání ornice v rovině nebo ve svahu sklonu do 1:5 ručně při souvislé ploše, tl. vrstvy do 200 mm</t>
  </si>
  <si>
    <t>-1768257938</t>
  </si>
  <si>
    <t>https://podminky.urs.cz/item/CS_URS_2022_02/181311103</t>
  </si>
  <si>
    <t>10</t>
  </si>
  <si>
    <t>M</t>
  </si>
  <si>
    <t>10364100</t>
  </si>
  <si>
    <t>zemina pro terénní úpravy - tříděná</t>
  </si>
  <si>
    <t>1793760508</t>
  </si>
  <si>
    <t>293*0,2 'Přepočtené koeficientem množství</t>
  </si>
  <si>
    <t>11</t>
  </si>
  <si>
    <t>181411131</t>
  </si>
  <si>
    <t>Založení trávníku na půdě předem připravené plochy do 1000 m2 výsevem včetně utažení parkového v rovině nebo na svahu do 1:5</t>
  </si>
  <si>
    <t>1186086473</t>
  </si>
  <si>
    <t>https://podminky.urs.cz/item/CS_URS_2022_02/181411131</t>
  </si>
  <si>
    <t>12</t>
  </si>
  <si>
    <t>00572410</t>
  </si>
  <si>
    <t>osivo směs travní parková</t>
  </si>
  <si>
    <t>kg</t>
  </si>
  <si>
    <t>79230682</t>
  </si>
  <si>
    <t>293*0,02 'Přepočtené koeficientem množství</t>
  </si>
  <si>
    <t>13</t>
  </si>
  <si>
    <t>181951112</t>
  </si>
  <si>
    <t>Úprava pláně vyrovnáním výškových rozdílů strojně v hornině třídy těžitelnosti I, skupiny 1 až 3 se zhutněním</t>
  </si>
  <si>
    <t>1914012515</t>
  </si>
  <si>
    <t>https://podminky.urs.cz/item/CS_URS_2022_02/181951112</t>
  </si>
  <si>
    <t>urovnání a zhutnění podloží</t>
  </si>
  <si>
    <t>PK+OP</t>
  </si>
  <si>
    <t>"rozšíření pod obrubníky" 237,00*0,30</t>
  </si>
  <si>
    <t>14</t>
  </si>
  <si>
    <t>184813511</t>
  </si>
  <si>
    <t>Chemické odplevelení půdy před založením kultury, trávníku nebo zpevněných ploch ručně o jakékoli výměře postřikem na široko v rovině nebo na svahu do 1:5</t>
  </si>
  <si>
    <t>1301647276</t>
  </si>
  <si>
    <t>https://podminky.urs.cz/item/CS_URS_2022_02/184813511</t>
  </si>
  <si>
    <t>Komunikace pozemní</t>
  </si>
  <si>
    <t>564231111</t>
  </si>
  <si>
    <t>Podklad nebo podsyp ze štěrkopísku ŠP s rozprostřením, vlhčením a zhutněním plochy přes 100 m2, po zhutnění tl. 100 mm</t>
  </si>
  <si>
    <t>-983094371</t>
  </si>
  <si>
    <t>https://podminky.urs.cz/item/CS_URS_2022_02/564231111</t>
  </si>
  <si>
    <t>2x vrstva tl.100mm</t>
  </si>
  <si>
    <t>Mezisoučet</t>
  </si>
  <si>
    <t>717,10</t>
  </si>
  <si>
    <t>16</t>
  </si>
  <si>
    <t>564710011</t>
  </si>
  <si>
    <t>Podklad nebo kryt z kameniva hrubého drceného vel. 8-16 mm s rozprostřením a zhutněním plochy přes 100 m2, po zhutnění tl. 50 mm</t>
  </si>
  <si>
    <t>-846262098</t>
  </si>
  <si>
    <t>https://podminky.urs.cz/item/CS_URS_2022_02/564710011</t>
  </si>
  <si>
    <t>17</t>
  </si>
  <si>
    <t>564750001</t>
  </si>
  <si>
    <t>Podklad nebo kryt z kameniva hrubého drceného vel. 8-16 mm s rozprostřením a zhutněním plochy jednotlivě do 100 m2, po zhutnění tl. 150 mm</t>
  </si>
  <si>
    <t>-533838393</t>
  </si>
  <si>
    <t>https://podminky.urs.cz/item/CS_URS_2022_02/564750001</t>
  </si>
  <si>
    <t>vjezdy</t>
  </si>
  <si>
    <t>18</t>
  </si>
  <si>
    <t>564750101</t>
  </si>
  <si>
    <t>Podklad nebo kryt z kameniva hrubého drceného vel. 16-32 mm s rozprostřením a zhutněním plochy jednotlivě do 100 m2, po zhutnění tl. 150 mm</t>
  </si>
  <si>
    <t>-809363372</t>
  </si>
  <si>
    <t>https://podminky.urs.cz/item/CS_URS_2022_02/564750101</t>
  </si>
  <si>
    <t>19</t>
  </si>
  <si>
    <t>564751111.1</t>
  </si>
  <si>
    <t>Podklad nebo kryt z kameniva hrubého drceného vel. 0-63 mm s rozprostřením a zhutněním plochy přes 100 m2, po zhutnění tl. 150 mm</t>
  </si>
  <si>
    <t>208651958</t>
  </si>
  <si>
    <t>fr.0-63, celková tl.350mm (200+150mm)</t>
  </si>
  <si>
    <t>20</t>
  </si>
  <si>
    <t>564761111.1</t>
  </si>
  <si>
    <t>Podklad nebo kryt z kameniva hrubého drceného vel. 0-63 mm s rozprostřením a zhutněním plochy přes 100 m2, po zhutnění tl. 200 mm</t>
  </si>
  <si>
    <t>2004816287</t>
  </si>
  <si>
    <t>564801111</t>
  </si>
  <si>
    <t>Podklad ze štěrkodrti ŠD s rozprostřením a zhutněním plochy přes 100 m2, po zhutnění tl. 30 mm</t>
  </si>
  <si>
    <t>-288656294</t>
  </si>
  <si>
    <t>https://podminky.urs.cz/item/CS_URS_2022_02/564801111</t>
  </si>
  <si>
    <t>fr.4-8</t>
  </si>
  <si>
    <t>PK+VJ</t>
  </si>
  <si>
    <t>22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</si>
  <si>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</si>
  <si>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</si>
  <si>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-1960526369</t>
  </si>
  <si>
    <t>https://podminky.urs.cz/item/CS_URS_2022_02/596212210</t>
  </si>
  <si>
    <t>23</t>
  </si>
  <si>
    <t>59245203</t>
  </si>
  <si>
    <t>dlažba zámková tvaru I 196x161x80mm barevná</t>
  </si>
  <si>
    <t>1034174827</t>
  </si>
  <si>
    <t>31*1,03 'Přepočtené koeficientem množství</t>
  </si>
  <si>
    <t>24</t>
  </si>
  <si>
    <t>596212313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</si>
  <si>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přes 300 m2</t>
  </si>
  <si>
    <t>1944819665</t>
  </si>
  <si>
    <t>https://podminky.urs.cz/item/CS_URS_2022_02/596212313</t>
  </si>
  <si>
    <t>25</t>
  </si>
  <si>
    <t>59245220</t>
  </si>
  <si>
    <t>dlažba zámková tvaru I 196x161x100mm přírodní</t>
  </si>
  <si>
    <t>-998288640</t>
  </si>
  <si>
    <t>605*1,01 'Přepočtené koeficientem množství</t>
  </si>
  <si>
    <t>26</t>
  </si>
  <si>
    <t>597661111</t>
  </si>
  <si>
    <t>Rigol dlážděný do lože z betonu prostého tl. 100 mm, s vyplněním a zatřením spár cementovou maltou z dlažebních kostek drobných</t>
  </si>
  <si>
    <t>-2046535716</t>
  </si>
  <si>
    <t>https://podminky.urs.cz/item/CS_URS_2022_02/597661111</t>
  </si>
  <si>
    <t>odvodňovací proužek</t>
  </si>
  <si>
    <t>Trubní vedení</t>
  </si>
  <si>
    <t>27</t>
  </si>
  <si>
    <t>899331111</t>
  </si>
  <si>
    <t>Výšková úprava uličního vstupu nebo vpusti do 200 mm zvýšením poklopu</t>
  </si>
  <si>
    <t>kus</t>
  </si>
  <si>
    <t>-1254104472</t>
  </si>
  <si>
    <t>https://podminky.urs.cz/item/CS_URS_2022_02/899331111</t>
  </si>
  <si>
    <t>Ostatní konstrukce a práce, bourání</t>
  </si>
  <si>
    <t>28</t>
  </si>
  <si>
    <t>914111111</t>
  </si>
  <si>
    <t>Montáž svislé dopravní značky základní velikosti do 1 m2 objímkami na sloupky nebo konzoly</t>
  </si>
  <si>
    <t>-1052166429</t>
  </si>
  <si>
    <t>https://podminky.urs.cz/item/CS_URS_2022_02/914111111</t>
  </si>
  <si>
    <t>"IP10a - slepá ulice" 1</t>
  </si>
  <si>
    <t>"P4 - dej přednost v jízdě" 1</t>
  </si>
  <si>
    <t>29</t>
  </si>
  <si>
    <t>40445609</t>
  </si>
  <si>
    <t>značky upravující přednost P1, P4 900mm</t>
  </si>
  <si>
    <t>98731679</t>
  </si>
  <si>
    <t>30</t>
  </si>
  <si>
    <t>40445622</t>
  </si>
  <si>
    <t>informativní značky provozní IP1-IP3, IP4b-IP7, IP10a, b 750x750mm</t>
  </si>
  <si>
    <t>-1245978879</t>
  </si>
  <si>
    <t>914511112</t>
  </si>
  <si>
    <t>Montáž sloupku dopravních značek délky do 3,5 m do hliníkové patky pro sloupek D 60 mm</t>
  </si>
  <si>
    <t>-226084923</t>
  </si>
  <si>
    <t>https://podminky.urs.cz/item/CS_URS_2022_02/914511112</t>
  </si>
  <si>
    <t>32</t>
  </si>
  <si>
    <t>40445225</t>
  </si>
  <si>
    <t>sloupek pro dopravní značku Zn D 60mm v 3,5m</t>
  </si>
  <si>
    <t>-1036677740</t>
  </si>
  <si>
    <t>33</t>
  </si>
  <si>
    <t>40445240</t>
  </si>
  <si>
    <t>patka pro sloupek Al D 60mm</t>
  </si>
  <si>
    <t>-1238145168</t>
  </si>
  <si>
    <t>34</t>
  </si>
  <si>
    <t>914531111</t>
  </si>
  <si>
    <t>Montáž konzol nebo nástavců pro osazení dopravních značek velikosti do 1 m2 na sloupek</t>
  </si>
  <si>
    <t>348884461</t>
  </si>
  <si>
    <t>https://podminky.urs.cz/item/CS_URS_2022_02/914531111</t>
  </si>
  <si>
    <t>35</t>
  </si>
  <si>
    <t>40445256</t>
  </si>
  <si>
    <t>svorka upínací na sloupek dopravní značky D 60mm</t>
  </si>
  <si>
    <t>1819579141</t>
  </si>
  <si>
    <t>36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</si>
  <si>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</si>
  <si>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</si>
  <si>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</si>
  <si>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1173234982</t>
  </si>
  <si>
    <t>https://podminky.urs.cz/item/CS_URS_2022_02/916131213</t>
  </si>
  <si>
    <t>"standartní" 187,00</t>
  </si>
  <si>
    <t>"přechodový" 13,00</t>
  </si>
  <si>
    <t>"nájezdový" 37,00</t>
  </si>
  <si>
    <t>37</t>
  </si>
  <si>
    <t>59217031</t>
  </si>
  <si>
    <t>obrubník betonový silniční 1000x150x250mm</t>
  </si>
  <si>
    <t>741570530</t>
  </si>
  <si>
    <t>187*1,02 'Přepočtené koeficientem množství</t>
  </si>
  <si>
    <t>38</t>
  </si>
  <si>
    <t>59217029</t>
  </si>
  <si>
    <t>obrubník betonový silniční nájezdový 1000x150x150mm</t>
  </si>
  <si>
    <t>-816117588</t>
  </si>
  <si>
    <t>37*1,02 'Přepočtené koeficientem množství</t>
  </si>
  <si>
    <t>39</t>
  </si>
  <si>
    <t>59217030</t>
  </si>
  <si>
    <t>obrubník betonový silniční přechodový 1000x150x150-250mm</t>
  </si>
  <si>
    <t>-2073635140</t>
  </si>
  <si>
    <t>13*1,02 'Přepočtené koeficientem množství</t>
  </si>
  <si>
    <t>40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</si>
  <si>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</si>
  <si>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</si>
  <si>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-1237399957</t>
  </si>
  <si>
    <t>https://podminky.urs.cz/item/CS_URS_2022_02/916231213</t>
  </si>
  <si>
    <t>59217001</t>
  </si>
  <si>
    <t>obrubník betonový zahradní 1000x50x250mm</t>
  </si>
  <si>
    <t>-618418364</t>
  </si>
  <si>
    <t>56*1,02 'Přepočtené koeficientem množství</t>
  </si>
  <si>
    <t>42</t>
  </si>
  <si>
    <t>916991121</t>
  </si>
  <si>
    <t>Lože pod obrubníky, krajníky nebo obruby z dlažebních kostek z betonu prostého</t>
  </si>
  <si>
    <t>-646372091</t>
  </si>
  <si>
    <t>https://podminky.urs.cz/item/CS_URS_2022_02/916991121</t>
  </si>
  <si>
    <t>pod obrubníky</t>
  </si>
  <si>
    <t>"zahradní" 56,00*0,10*0,15</t>
  </si>
  <si>
    <t>"standartní" 187,00*0,15*0,20</t>
  </si>
  <si>
    <t>"přechodový" 13,00*0,15*0,20</t>
  </si>
  <si>
    <t>"nájezdový" 37,00*0,15*0,20</t>
  </si>
  <si>
    <t>pod odvodňovací proužek</t>
  </si>
  <si>
    <t>OP*0,20</t>
  </si>
  <si>
    <t>43</t>
  </si>
  <si>
    <t>919726123</t>
  </si>
  <si>
    <t>Geotextilie netkaná pro ochranu, separaci nebo filtraci měrná hmotnost přes 300 do 500 g/m2</t>
  </si>
  <si>
    <t>-1860278115</t>
  </si>
  <si>
    <t>https://podminky.urs.cz/item/CS_URS_2022_02/919726123</t>
  </si>
  <si>
    <t>44</t>
  </si>
  <si>
    <t>919735114</t>
  </si>
  <si>
    <t>Řezání stávajícího živičného krytu nebo podkladu hloubky přes 150 do 200 mm</t>
  </si>
  <si>
    <t>-1332089271</t>
  </si>
  <si>
    <t>https://podminky.urs.cz/item/CS_URS_2022_02/919735114</t>
  </si>
  <si>
    <t>997</t>
  </si>
  <si>
    <t>Přesun sutě</t>
  </si>
  <si>
    <t>45</t>
  </si>
  <si>
    <t>997221561</t>
  </si>
  <si>
    <t>Vodorovná doprava suti bez naložení, ale se složením a s hrubým urovnáním z kusových materiálů, na vzdálenost do 1 km</t>
  </si>
  <si>
    <t>1080436203</t>
  </si>
  <si>
    <t>https://podminky.urs.cz/item/CS_URS_2022_02/997221561</t>
  </si>
  <si>
    <t>46</t>
  </si>
  <si>
    <t>997221569</t>
  </si>
  <si>
    <t>Vodorovná doprava suti bez naložení, ale se složením a s hrubým urovnáním Příplatek k ceně za každý další i započatý 1 km přes 1 km</t>
  </si>
  <si>
    <t>1942272522</t>
  </si>
  <si>
    <t>https://podminky.urs.cz/item/CS_URS_2022_02/997221569</t>
  </si>
  <si>
    <t>80,4*19 'Přepočtené koeficientem množství</t>
  </si>
  <si>
    <t>47</t>
  </si>
  <si>
    <t>997221611</t>
  </si>
  <si>
    <t>Nakládání na dopravní prostředky pro vodorovnou dopravu suti</t>
  </si>
  <si>
    <t>-222985568</t>
  </si>
  <si>
    <t>https://podminky.urs.cz/item/CS_URS_2022_02/997221611</t>
  </si>
  <si>
    <t>48</t>
  </si>
  <si>
    <t>997221645</t>
  </si>
  <si>
    <t>Poplatek za uložení stavebního odpadu na skládce (skládkovné) asfaltového bez obsahu dehtu zatříděného do Katalogu odpadů pod kódem 17 03 02</t>
  </si>
  <si>
    <t>-1586362707</t>
  </si>
  <si>
    <t>https://podminky.urs.cz/item/CS_URS_2022_02/997221645</t>
  </si>
  <si>
    <t>49</t>
  </si>
  <si>
    <t>997221655</t>
  </si>
  <si>
    <t>-189035501</t>
  </si>
  <si>
    <t>https://podminky.urs.cz/item/CS_URS_2022_02/997221655</t>
  </si>
  <si>
    <t>998</t>
  </si>
  <si>
    <t>Přesun hmot</t>
  </si>
  <si>
    <t>50</t>
  </si>
  <si>
    <t>998223011</t>
  </si>
  <si>
    <t>Přesun hmot pro pozemní komunikace s krytem dlážděným dopravní vzdálenost do 200 m jakékoliv délky objektu</t>
  </si>
  <si>
    <t>-183513527</t>
  </si>
  <si>
    <t>https://podminky.urs.cz/item/CS_URS_2022_02/998223011</t>
  </si>
  <si>
    <t>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</si>
  <si>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</si>
  <si>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</si>
  <si>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</si>
  <si>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</si>
  <si>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</si>
  <si>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</si>
  <si>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</si>
  <si>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</si>
  <si>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</si>
  <si>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</si>
  <si>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…</t>
  </si>
  <si>
    <t>1024</t>
  </si>
  <si>
    <t>-1514811104</t>
  </si>
  <si>
    <t>https://podminky.urs.cz/item/CS_URS_2022_02/011002000</t>
  </si>
  <si>
    <t>vytýčení inženýrských sítí</t>
  </si>
  <si>
    <t>012103000</t>
  </si>
  <si>
    <t>Geodetické práce před výstavbou</t>
  </si>
  <si>
    <t>-1309860957</t>
  </si>
  <si>
    <t>https://podminky.urs.cz/item/CS_URS_2022_02/012103000</t>
  </si>
  <si>
    <t>vytyčení hranic pozemků,</t>
  </si>
  <si>
    <t>výšková měření,</t>
  </si>
  <si>
    <t>určení průběhu nadzemního nebo podzemního stávajícího i plánovaného vedení inženýrských sítí,</t>
  </si>
  <si>
    <t>zaměření stávajícího objektu,</t>
  </si>
  <si>
    <t>určení vytyčovací sítě,</t>
  </si>
  <si>
    <t>vytyčení staveniště a stavebního objektu, případně další</t>
  </si>
  <si>
    <t>012303000</t>
  </si>
  <si>
    <t>Geodetické práce po výstavbě</t>
  </si>
  <si>
    <t>1758609885</t>
  </si>
  <si>
    <t>https://podminky.urs.cz/item/CS_URS_2022_02/012303000</t>
  </si>
  <si>
    <t>zaměření skutečného provedení stavby, včt. komunikací a inženýrských sítí</t>
  </si>
  <si>
    <t>012403000</t>
  </si>
  <si>
    <t>Kartografické práce</t>
  </si>
  <si>
    <t>365406890</t>
  </si>
  <si>
    <t>https://podminky.urs.cz/item/CS_URS_2022_02/012403000</t>
  </si>
  <si>
    <t>zdokumentování veškerých geodetických měření</t>
  </si>
  <si>
    <t>vyhotovení geometrického plánu - 4 paré</t>
  </si>
  <si>
    <t>VRN3</t>
  </si>
  <si>
    <t>Zařízení staveniště</t>
  </si>
  <si>
    <t>030001000</t>
  </si>
  <si>
    <t>-1777217274</t>
  </si>
  <si>
    <t>https://podminky.urs.cz/item/CS_URS_2022_02/030001000</t>
  </si>
  <si>
    <t>Náklady na zařízení staveniště zahrnují:</t>
  </si>
  <si>
    <t>související (přípravné) práce,</t>
  </si>
  <si>
    <t>vybavení staveniště,</t>
  </si>
  <si>
    <t>připojení na inženýrské sítě včetně nákladů na energie,</t>
  </si>
  <si>
    <t>zabezpečení staveniště,</t>
  </si>
  <si>
    <t>zrušení zařízení staveniště.</t>
  </si>
  <si>
    <t>034303000</t>
  </si>
  <si>
    <t>Dopravní značení na staveništi</t>
  </si>
  <si>
    <t>1577734079</t>
  </si>
  <si>
    <t>https://podminky.urs.cz/item/CS_URS_2022_02/034303000</t>
  </si>
  <si>
    <t>VRN4</t>
  </si>
  <si>
    <t>Inženýrská činnost</t>
  </si>
  <si>
    <t>049303000</t>
  </si>
  <si>
    <t>Náklady vzniklé v souvislosti s předáním stavby</t>
  </si>
  <si>
    <t>-535298369</t>
  </si>
  <si>
    <t>https://podminky.urs.cz/item/CS_URS_2022_02/049303000</t>
  </si>
  <si>
    <t>SEZNAM FIGUR</t>
  </si>
  <si>
    <t>Výměra</t>
  </si>
  <si>
    <t>67,00</t>
  </si>
  <si>
    <t>41,00</t>
  </si>
  <si>
    <t>605,00</t>
  </si>
  <si>
    <t>31,00</t>
  </si>
  <si>
    <t xml:space="preserve"> 01</t>
  </si>
  <si>
    <t>Použití figury:</t>
  </si>
  <si>
    <t>Odstranění podkladu z kameniva drceného tl přes 400 do 500 mm strojně pl přes 50 do 200 m2</t>
  </si>
  <si>
    <t>Odstranění podkladu živičného tl přes 150 do 200 mm strojně pl přes 50 do 200 m2</t>
  </si>
  <si>
    <t>Hloubení jam nezapažených v hornině třídy těžitelnosti I skupiny 3 objemu do 1000 m3 strojně</t>
  </si>
  <si>
    <t>Úprava pláně v hornině třídy těžitelnosti I skupiny 1 až 3 se zhutněním strojně</t>
  </si>
  <si>
    <t>Podklad nebo podsyp ze štěrkopísku ŠP plochy přes 100 m2 tl 100 mm</t>
  </si>
  <si>
    <t>Podklad z kameniva hrubého drceného vel. 0-63 mm plochy přes 100 m2 tl 150 mm</t>
  </si>
  <si>
    <t>Podklad z kameniva hrubého drceného vel. 0-63 mm plochy přes 100 m2 tl 200 mm</t>
  </si>
  <si>
    <t>Rigol dlážděný do lože z betonu tl 100 mm z dlažebních kostek drobných</t>
  </si>
  <si>
    <t>Lože pod obrubníky, krajníky nebo obruby z dlažebních kostek z betonu prostého</t>
  </si>
  <si>
    <t>Geotextilie pro ochranu, separaci a filtraci netkaná měrná hm přes 300 do 500 g/m2</t>
  </si>
  <si>
    <t>Podklad z kameniva hrubého drceného vel. 8-16 mm plochy přes 100 m2 tl 50 mm</t>
  </si>
  <si>
    <t>Podklad ze štěrkodrtě ŠD plochy přes 100 m2 tl 30 mm</t>
  </si>
  <si>
    <t>Kladení zámkové dlažby pozemních komunikací ručně tl do 100 mm skupiny A pl přes 300 m2</t>
  </si>
  <si>
    <t>Podklad z kameniva hrubého drceného vel. 8-16 mm plochy do 100 m2 tl 150 mm</t>
  </si>
  <si>
    <t>Podklad z kameniva hrubého drceného vel. 16-32 mm plochy do 100 m2 tl 150 mm</t>
  </si>
  <si>
    <t>Kladení zámkové dlažby pozemních komunikací ručně tl 80 mm skupiny A pl do 50 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</si>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</sst>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165" TargetMode="External" /><Relationship Id="rId2" Type="http://schemas.openxmlformats.org/officeDocument/2006/relationships/hyperlink" Target="https://podminky.urs.cz/item/CS_URS_2022_02/113107184" TargetMode="External" /><Relationship Id="rId3" Type="http://schemas.openxmlformats.org/officeDocument/2006/relationships/hyperlink" Target="https://podminky.urs.cz/item/CS_URS_2022_02/131251105" TargetMode="External" /><Relationship Id="rId4" Type="http://schemas.openxmlformats.org/officeDocument/2006/relationships/hyperlink" Target="https://podminky.urs.cz/item/CS_URS_2022_02/162751117" TargetMode="External" /><Relationship Id="rId5" Type="http://schemas.openxmlformats.org/officeDocument/2006/relationships/hyperlink" Target="https://podminky.urs.cz/item/CS_URS_2022_02/162751119" TargetMode="External" /><Relationship Id="rId6" Type="http://schemas.openxmlformats.org/officeDocument/2006/relationships/hyperlink" Target="https://podminky.urs.cz/item/CS_URS_2022_02/17120122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81111111" TargetMode="External" /><Relationship Id="rId9" Type="http://schemas.openxmlformats.org/officeDocument/2006/relationships/hyperlink" Target="https://podminky.urs.cz/item/CS_URS_2022_02/181311103" TargetMode="External" /><Relationship Id="rId10" Type="http://schemas.openxmlformats.org/officeDocument/2006/relationships/hyperlink" Target="https://podminky.urs.cz/item/CS_URS_2022_02/181411131" TargetMode="External" /><Relationship Id="rId11" Type="http://schemas.openxmlformats.org/officeDocument/2006/relationships/hyperlink" Target="https://podminky.urs.cz/item/CS_URS_2022_02/181951112" TargetMode="External" /><Relationship Id="rId12" Type="http://schemas.openxmlformats.org/officeDocument/2006/relationships/hyperlink" Target="https://podminky.urs.cz/item/CS_URS_2022_02/184813511" TargetMode="External" /><Relationship Id="rId13" Type="http://schemas.openxmlformats.org/officeDocument/2006/relationships/hyperlink" Target="https://podminky.urs.cz/item/CS_URS_2022_02/564231111" TargetMode="External" /><Relationship Id="rId14" Type="http://schemas.openxmlformats.org/officeDocument/2006/relationships/hyperlink" Target="https://podminky.urs.cz/item/CS_URS_2022_02/564710011" TargetMode="External" /><Relationship Id="rId15" Type="http://schemas.openxmlformats.org/officeDocument/2006/relationships/hyperlink" Target="https://podminky.urs.cz/item/CS_URS_2022_02/564750001" TargetMode="External" /><Relationship Id="rId16" Type="http://schemas.openxmlformats.org/officeDocument/2006/relationships/hyperlink" Target="https://podminky.urs.cz/item/CS_URS_2022_02/564750101" TargetMode="External" /><Relationship Id="rId17" Type="http://schemas.openxmlformats.org/officeDocument/2006/relationships/hyperlink" Target="https://podminky.urs.cz/item/CS_URS_2022_02/564801111" TargetMode="External" /><Relationship Id="rId18" Type="http://schemas.openxmlformats.org/officeDocument/2006/relationships/hyperlink" Target="https://podminky.urs.cz/item/CS_URS_2022_02/596212210" TargetMode="External" /><Relationship Id="rId19" Type="http://schemas.openxmlformats.org/officeDocument/2006/relationships/hyperlink" Target="https://podminky.urs.cz/item/CS_URS_2022_02/596212313" TargetMode="External" /><Relationship Id="rId20" Type="http://schemas.openxmlformats.org/officeDocument/2006/relationships/hyperlink" Target="https://podminky.urs.cz/item/CS_URS_2022_02/597661111" TargetMode="External" /><Relationship Id="rId21" Type="http://schemas.openxmlformats.org/officeDocument/2006/relationships/hyperlink" Target="https://podminky.urs.cz/item/CS_URS_2022_02/899331111" TargetMode="External" /><Relationship Id="rId22" Type="http://schemas.openxmlformats.org/officeDocument/2006/relationships/hyperlink" Target="https://podminky.urs.cz/item/CS_URS_2022_02/914111111" TargetMode="External" /><Relationship Id="rId23" Type="http://schemas.openxmlformats.org/officeDocument/2006/relationships/hyperlink" Target="https://podminky.urs.cz/item/CS_URS_2022_02/914511112" TargetMode="External" /><Relationship Id="rId24" Type="http://schemas.openxmlformats.org/officeDocument/2006/relationships/hyperlink" Target="https://podminky.urs.cz/item/CS_URS_2022_02/914531111" TargetMode="External" /><Relationship Id="rId25" Type="http://schemas.openxmlformats.org/officeDocument/2006/relationships/hyperlink" Target="https://podminky.urs.cz/item/CS_URS_2022_02/916131213" TargetMode="External" /><Relationship Id="rId26" Type="http://schemas.openxmlformats.org/officeDocument/2006/relationships/hyperlink" Target="https://podminky.urs.cz/item/CS_URS_2022_02/916231213" TargetMode="External" /><Relationship Id="rId27" Type="http://schemas.openxmlformats.org/officeDocument/2006/relationships/hyperlink" Target="https://podminky.urs.cz/item/CS_URS_2022_02/916991121" TargetMode="External" /><Relationship Id="rId28" Type="http://schemas.openxmlformats.org/officeDocument/2006/relationships/hyperlink" Target="https://podminky.urs.cz/item/CS_URS_2022_02/919726123" TargetMode="External" /><Relationship Id="rId29" Type="http://schemas.openxmlformats.org/officeDocument/2006/relationships/hyperlink" Target="https://podminky.urs.cz/item/CS_URS_2022_02/919735114" TargetMode="External" /><Relationship Id="rId30" Type="http://schemas.openxmlformats.org/officeDocument/2006/relationships/hyperlink" Target="https://podminky.urs.cz/item/CS_URS_2022_02/997221561" TargetMode="External" /><Relationship Id="rId31" Type="http://schemas.openxmlformats.org/officeDocument/2006/relationships/hyperlink" Target="https://podminky.urs.cz/item/CS_URS_2022_02/997221569" TargetMode="External" /><Relationship Id="rId32" Type="http://schemas.openxmlformats.org/officeDocument/2006/relationships/hyperlink" Target="https://podminky.urs.cz/item/CS_URS_2022_02/997221611" TargetMode="External" /><Relationship Id="rId33" Type="http://schemas.openxmlformats.org/officeDocument/2006/relationships/hyperlink" Target="https://podminky.urs.cz/item/CS_URS_2022_02/997221645" TargetMode="External" /><Relationship Id="rId34" Type="http://schemas.openxmlformats.org/officeDocument/2006/relationships/hyperlink" Target="https://podminky.urs.cz/item/CS_URS_2022_02/997221655" TargetMode="External" /><Relationship Id="rId35" Type="http://schemas.openxmlformats.org/officeDocument/2006/relationships/hyperlink" Target="https://podminky.urs.cz/item/CS_URS_2022_02/9982230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002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2303000" TargetMode="External" /><Relationship Id="rId4" Type="http://schemas.openxmlformats.org/officeDocument/2006/relationships/hyperlink" Target="https://podminky.urs.cz/item/CS_URS_2022_02/012403000" TargetMode="External" /><Relationship Id="rId5" Type="http://schemas.openxmlformats.org/officeDocument/2006/relationships/hyperlink" Target="https://podminky.urs.cz/item/CS_URS_2022_02/030001000" TargetMode="External" /><Relationship Id="rId6" Type="http://schemas.openxmlformats.org/officeDocument/2006/relationships/hyperlink" Target="https://podminky.urs.cz/item/CS_URS_2022_02/034303000" TargetMode="External" /><Relationship Id="rId7" Type="http://schemas.openxmlformats.org/officeDocument/2006/relationships/hyperlink" Target="https://podminky.urs.cz/item/CS_URS_2022_02/049303000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34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34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ROUND(AG54,0)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0)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0)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0)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0)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0)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0)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0)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2022-08-04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Revitalizace komunikace Za Humny, větev C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21. 8. 2022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Obec Veliká Ves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LINEA FERRA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Martin Lang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ROUND(SUM(AG55:AG56),0)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ROUND(SUM(AS55:AS56),0)</f>
        <v>0</v>
      </c>
      <c r="AT54" s="108">
        <f>ROUND(SUM(AV54:AW54),0)</f>
        <v>0</v>
      </c>
      <c r="AU54" s="109">
        <f>ROUND(SUM(AU55:AU56),5)</f>
        <v>0</v>
      </c>
      <c r="AV54" s="108">
        <f>ROUND(AZ54*L29,0)</f>
        <v>0</v>
      </c>
      <c r="AW54" s="108">
        <f>ROUND(BA54*L30,0)</f>
        <v>0</v>
      </c>
      <c r="AX54" s="108">
        <f>ROUND(BB54*L29,0)</f>
        <v>0</v>
      </c>
      <c r="AY54" s="108">
        <f>ROUND(BC54*L30,0)</f>
        <v>0</v>
      </c>
      <c r="AZ54" s="108">
        <f>ROUND(SUM(AZ55:AZ56),0)</f>
        <v>0</v>
      </c>
      <c r="BA54" s="108">
        <f>ROUND(SUM(BA55:BA56),0)</f>
        <v>0</v>
      </c>
      <c r="BB54" s="108">
        <f>ROUND(SUM(BB55:BB56),0)</f>
        <v>0</v>
      </c>
      <c r="BC54" s="108">
        <f>ROUND(SUM(BC55:BC56),0)</f>
        <v>0</v>
      </c>
      <c r="BD54" s="110">
        <f>ROUND(SUM(BD55:BD56),0)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ROUND(SUM(AV55:AW55),0)</f>
        <v>0</v>
      </c>
      <c r="AU55" s="123">
        <f>'01 - Stavební část'!P86</f>
        <v>0</v>
      </c>
      <c r="AV55" s="122">
        <f>'01 - Stavební část'!J33</f>
        <v>0</v>
      </c>
      <c r="AW55" s="122">
        <f>'01 - Stavební část'!J34</f>
        <v>0</v>
      </c>
      <c r="AX55" s="122">
        <f>'01 - Stavební část'!J35</f>
        <v>0</v>
      </c>
      <c r="AY55" s="122">
        <f>'01 - Stavební část'!J36</f>
        <v>0</v>
      </c>
      <c r="AZ55" s="122">
        <f>'01 - Stavební část'!F33</f>
        <v>0</v>
      </c>
      <c r="BA55" s="122">
        <f>'01 - Stavební část'!F34</f>
        <v>0</v>
      </c>
      <c r="BB55" s="122">
        <f>'01 - Stavební část'!F35</f>
        <v>0</v>
      </c>
      <c r="BC55" s="122">
        <f>'01 - Stavební část'!F36</f>
        <v>0</v>
      </c>
      <c r="BD55" s="124">
        <f>'01 - Stavební část'!F37</f>
        <v>0</v>
      </c>
      <c r="BE55" s="7"/>
      <c r="BT55" s="125" t="s">
        <v>34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77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Vedlejší a ostatní n...'!J30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6">
        <v>0</v>
      </c>
      <c r="AT56" s="127">
        <f>ROUND(SUM(AV56:AW56),0)</f>
        <v>0</v>
      </c>
      <c r="AU56" s="128">
        <f>'02 - Vedlejší a ostatní n...'!P83</f>
        <v>0</v>
      </c>
      <c r="AV56" s="127">
        <f>'02 - Vedlejší a ostatní n...'!J33</f>
        <v>0</v>
      </c>
      <c r="AW56" s="127">
        <f>'02 - Vedlejší a ostatní n...'!J34</f>
        <v>0</v>
      </c>
      <c r="AX56" s="127">
        <f>'02 - Vedlejší a ostatní n...'!J35</f>
        <v>0</v>
      </c>
      <c r="AY56" s="127">
        <f>'02 - Vedlejší a ostatní n...'!J36</f>
        <v>0</v>
      </c>
      <c r="AZ56" s="127">
        <f>'02 - Vedlejší a ostatní n...'!F33</f>
        <v>0</v>
      </c>
      <c r="BA56" s="127">
        <f>'02 - Vedlejší a ostatní n...'!F34</f>
        <v>0</v>
      </c>
      <c r="BB56" s="127">
        <f>'02 - Vedlejší a ostatní n...'!F35</f>
        <v>0</v>
      </c>
      <c r="BC56" s="127">
        <f>'02 - Vedlejší a ostatní n...'!F36</f>
        <v>0</v>
      </c>
      <c r="BD56" s="129">
        <f>'02 - Vedlejší a ostatní n...'!F37</f>
        <v>0</v>
      </c>
      <c r="BE56" s="7"/>
      <c r="BT56" s="125" t="s">
        <v>34</v>
      </c>
      <c r="BV56" s="125" t="s">
        <v>75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kV+c5s25RjbcrPlT4gjQgbx5bxOvoX1p7NcW84vH/tcUgfHXQztJj2LnygfXEx//KlUVwZ0ItzGSyap8LHnaew==" hashValue="mmkmPV5R2umPi97JX0s5ZDjBkB9XOL0Xy6SfEiZeg7EYUZXVclk3zs59btxndcj+MYXVmHrMA8JtkyP6o4NToQ==" algorithmName="SHA-512" password="C771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Stavební část'!C2" display="/"/>
    <hyperlink ref="A56" location="'02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30" t="s">
        <v>86</v>
      </c>
      <c r="BA2" s="130" t="s">
        <v>87</v>
      </c>
      <c r="BB2" s="130" t="s">
        <v>88</v>
      </c>
      <c r="BC2" s="130" t="s">
        <v>89</v>
      </c>
      <c r="BD2" s="130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91</v>
      </c>
      <c r="BA3" s="130" t="s">
        <v>92</v>
      </c>
      <c r="BB3" s="130" t="s">
        <v>88</v>
      </c>
      <c r="BC3" s="130" t="s">
        <v>93</v>
      </c>
      <c r="BD3" s="130" t="s">
        <v>90</v>
      </c>
    </row>
    <row r="4" s="1" customFormat="1" ht="24.96" customHeight="1">
      <c r="B4" s="22"/>
      <c r="D4" s="133" t="s">
        <v>94</v>
      </c>
      <c r="L4" s="22"/>
      <c r="M4" s="134" t="s">
        <v>10</v>
      </c>
      <c r="AT4" s="19" t="s">
        <v>4</v>
      </c>
      <c r="AZ4" s="130" t="s">
        <v>95</v>
      </c>
      <c r="BA4" s="130" t="s">
        <v>96</v>
      </c>
      <c r="BB4" s="130" t="s">
        <v>88</v>
      </c>
      <c r="BC4" s="130" t="s">
        <v>97</v>
      </c>
      <c r="BD4" s="130" t="s">
        <v>90</v>
      </c>
    </row>
    <row r="5" s="1" customFormat="1" ht="6.96" customHeight="1">
      <c r="B5" s="22"/>
      <c r="L5" s="22"/>
      <c r="AZ5" s="130" t="s">
        <v>98</v>
      </c>
      <c r="BA5" s="130" t="s">
        <v>99</v>
      </c>
      <c r="BB5" s="130" t="s">
        <v>88</v>
      </c>
      <c r="BC5" s="130" t="s">
        <v>100</v>
      </c>
      <c r="BD5" s="130" t="s">
        <v>90</v>
      </c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Revitalizace komunikace Za Humny, větev 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101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102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21. 8. 2022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ROUND(J86, 0)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ROUND((SUM(BE86:BE271)),  0)</f>
        <v>0</v>
      </c>
      <c r="G33" s="40"/>
      <c r="H33" s="40"/>
      <c r="I33" s="151">
        <v>0.20999999999999999</v>
      </c>
      <c r="J33" s="150">
        <f>ROUND(((SUM(BE86:BE271))*I33),  0)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ROUND((SUM(BF86:BF271)),  0)</f>
        <v>0</v>
      </c>
      <c r="G34" s="40"/>
      <c r="H34" s="40"/>
      <c r="I34" s="151">
        <v>0.14999999999999999</v>
      </c>
      <c r="J34" s="150">
        <f>ROUND(((SUM(BF86:BF271))*I34),  0)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ROUND((SUM(BG86:BG271)),  0)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ROUND((SUM(BH86:BH271)),  0)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ROUND((SUM(BI86:BI271)),  0)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Revitalizace komunikace Za Humny, větev 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část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21. 8. 2022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Obec Veliká Ves</v>
      </c>
      <c r="G54" s="42"/>
      <c r="H54" s="42"/>
      <c r="I54" s="34" t="s">
        <v>31</v>
      </c>
      <c r="J54" s="38" t="str">
        <f>E21</f>
        <v>LINEA FERRA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Martin Lang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108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109</v>
      </c>
      <c r="E62" s="177"/>
      <c r="F62" s="177"/>
      <c r="G62" s="177"/>
      <c r="H62" s="177"/>
      <c r="I62" s="177"/>
      <c r="J62" s="178">
        <f>J143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110</v>
      </c>
      <c r="E63" s="177"/>
      <c r="F63" s="177"/>
      <c r="G63" s="177"/>
      <c r="H63" s="177"/>
      <c r="I63" s="177"/>
      <c r="J63" s="178">
        <f>J205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111</v>
      </c>
      <c r="E64" s="177"/>
      <c r="F64" s="177"/>
      <c r="G64" s="177"/>
      <c r="H64" s="177"/>
      <c r="I64" s="177"/>
      <c r="J64" s="178">
        <f>J208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112</v>
      </c>
      <c r="E65" s="177"/>
      <c r="F65" s="177"/>
      <c r="G65" s="177"/>
      <c r="H65" s="177"/>
      <c r="I65" s="177"/>
      <c r="J65" s="178">
        <f>J257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113</v>
      </c>
      <c r="E66" s="177"/>
      <c r="F66" s="177"/>
      <c r="G66" s="177"/>
      <c r="H66" s="177"/>
      <c r="I66" s="177"/>
      <c r="J66" s="178">
        <f>J269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114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3" t="str">
        <f>E7</f>
        <v>Revitalizace komunikace Za Humny, větev C</v>
      </c>
      <c r="F76" s="34"/>
      <c r="G76" s="34"/>
      <c r="H76" s="34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101</v>
      </c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01 - Stavební část</v>
      </c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21. 8. 2022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Obec Veliká Ves</v>
      </c>
      <c r="G82" s="42"/>
      <c r="H82" s="42"/>
      <c r="I82" s="34" t="s">
        <v>31</v>
      </c>
      <c r="J82" s="38" t="str">
        <f>E21</f>
        <v>LINEA FERRA s.r.o.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Martin Lang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0"/>
      <c r="B85" s="181"/>
      <c r="C85" s="182" t="s">
        <v>115</v>
      </c>
      <c r="D85" s="183" t="s">
        <v>58</v>
      </c>
      <c r="E85" s="183" t="s">
        <v>54</v>
      </c>
      <c r="F85" s="183" t="s">
        <v>55</v>
      </c>
      <c r="G85" s="183" t="s">
        <v>116</v>
      </c>
      <c r="H85" s="183" t="s">
        <v>117</v>
      </c>
      <c r="I85" s="183" t="s">
        <v>118</v>
      </c>
      <c r="J85" s="183" t="s">
        <v>105</v>
      </c>
      <c r="K85" s="184" t="s">
        <v>119</v>
      </c>
      <c r="L85" s="185"/>
      <c r="M85" s="94" t="s">
        <v>19</v>
      </c>
      <c r="N85" s="95" t="s">
        <v>43</v>
      </c>
      <c r="O85" s="95" t="s">
        <v>120</v>
      </c>
      <c r="P85" s="95" t="s">
        <v>121</v>
      </c>
      <c r="Q85" s="95" t="s">
        <v>122</v>
      </c>
      <c r="R85" s="95" t="s">
        <v>123</v>
      </c>
      <c r="S85" s="95" t="s">
        <v>124</v>
      </c>
      <c r="T85" s="96" t="s">
        <v>125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0"/>
      <c r="B86" s="41"/>
      <c r="C86" s="101" t="s">
        <v>126</v>
      </c>
      <c r="D86" s="42"/>
      <c r="E86" s="42"/>
      <c r="F86" s="42"/>
      <c r="G86" s="42"/>
      <c r="H86" s="42"/>
      <c r="I86" s="42"/>
      <c r="J86" s="186">
        <f>BK86</f>
        <v>0</v>
      </c>
      <c r="K86" s="42"/>
      <c r="L86" s="46"/>
      <c r="M86" s="97"/>
      <c r="N86" s="187"/>
      <c r="O86" s="98"/>
      <c r="P86" s="188">
        <f>P87</f>
        <v>0</v>
      </c>
      <c r="Q86" s="98"/>
      <c r="R86" s="188">
        <f>R87</f>
        <v>390.25237620000007</v>
      </c>
      <c r="S86" s="98"/>
      <c r="T86" s="189">
        <f>T87</f>
        <v>80.400000000000006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106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72</v>
      </c>
      <c r="E87" s="194" t="s">
        <v>127</v>
      </c>
      <c r="F87" s="194" t="s">
        <v>128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P88+P143+P205+P208+P257+P269</f>
        <v>0</v>
      </c>
      <c r="Q87" s="199"/>
      <c r="R87" s="200">
        <f>R88+R143+R205+R208+R257+R269</f>
        <v>390.25237620000007</v>
      </c>
      <c r="S87" s="199"/>
      <c r="T87" s="201">
        <f>T88+T143+T205+T208+T257+T269</f>
        <v>80.400000000000006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34</v>
      </c>
      <c r="AT87" s="203" t="s">
        <v>72</v>
      </c>
      <c r="AU87" s="203" t="s">
        <v>73</v>
      </c>
      <c r="AY87" s="202" t="s">
        <v>129</v>
      </c>
      <c r="BK87" s="204">
        <f>BK88+BK143+BK205+BK208+BK257+BK269</f>
        <v>0</v>
      </c>
    </row>
    <row r="88" s="12" customFormat="1" ht="22.8" customHeight="1">
      <c r="A88" s="12"/>
      <c r="B88" s="191"/>
      <c r="C88" s="192"/>
      <c r="D88" s="193" t="s">
        <v>72</v>
      </c>
      <c r="E88" s="205" t="s">
        <v>34</v>
      </c>
      <c r="F88" s="205" t="s">
        <v>130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SUM(P89:P142)</f>
        <v>0</v>
      </c>
      <c r="Q88" s="199"/>
      <c r="R88" s="200">
        <f>SUM(R89:R142)</f>
        <v>58.60586</v>
      </c>
      <c r="S88" s="199"/>
      <c r="T88" s="201">
        <f>SUM(T89:T142)</f>
        <v>80.400000000000006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34</v>
      </c>
      <c r="AT88" s="203" t="s">
        <v>72</v>
      </c>
      <c r="AU88" s="203" t="s">
        <v>34</v>
      </c>
      <c r="AY88" s="202" t="s">
        <v>129</v>
      </c>
      <c r="BK88" s="204">
        <f>SUM(BK89:BK142)</f>
        <v>0</v>
      </c>
    </row>
    <row r="89" s="2" customFormat="1" ht="66.75" customHeight="1">
      <c r="A89" s="40"/>
      <c r="B89" s="41"/>
      <c r="C89" s="207" t="s">
        <v>34</v>
      </c>
      <c r="D89" s="207" t="s">
        <v>131</v>
      </c>
      <c r="E89" s="208" t="s">
        <v>132</v>
      </c>
      <c r="F89" s="209" t="s">
        <v>133</v>
      </c>
      <c r="G89" s="210" t="s">
        <v>88</v>
      </c>
      <c r="H89" s="211">
        <v>67</v>
      </c>
      <c r="I89" s="212"/>
      <c r="J89" s="213">
        <f>ROUND(I89*H89,2)</f>
        <v>0</v>
      </c>
      <c r="K89" s="209" t="s">
        <v>134</v>
      </c>
      <c r="L89" s="46"/>
      <c r="M89" s="214" t="s">
        <v>19</v>
      </c>
      <c r="N89" s="215" t="s">
        <v>44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0.75</v>
      </c>
      <c r="T89" s="217">
        <f>S89*H89</f>
        <v>50.25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135</v>
      </c>
      <c r="AT89" s="218" t="s">
        <v>131</v>
      </c>
      <c r="AU89" s="218" t="s">
        <v>82</v>
      </c>
      <c r="AY89" s="19" t="s">
        <v>129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34</v>
      </c>
      <c r="BK89" s="219">
        <f>ROUND(I89*H89,2)</f>
        <v>0</v>
      </c>
      <c r="BL89" s="19" t="s">
        <v>135</v>
      </c>
      <c r="BM89" s="218" t="s">
        <v>136</v>
      </c>
    </row>
    <row r="90" s="2" customFormat="1">
      <c r="A90" s="40"/>
      <c r="B90" s="41"/>
      <c r="C90" s="42"/>
      <c r="D90" s="220" t="s">
        <v>137</v>
      </c>
      <c r="E90" s="42"/>
      <c r="F90" s="221" t="s">
        <v>138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137</v>
      </c>
      <c r="AU90" s="19" t="s">
        <v>82</v>
      </c>
    </row>
    <row r="91" s="13" customFormat="1">
      <c r="A91" s="13"/>
      <c r="B91" s="225"/>
      <c r="C91" s="226"/>
      <c r="D91" s="227" t="s">
        <v>139</v>
      </c>
      <c r="E91" s="228" t="s">
        <v>19</v>
      </c>
      <c r="F91" s="229" t="s">
        <v>86</v>
      </c>
      <c r="G91" s="226"/>
      <c r="H91" s="230">
        <v>67</v>
      </c>
      <c r="I91" s="231"/>
      <c r="J91" s="226"/>
      <c r="K91" s="226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139</v>
      </c>
      <c r="AU91" s="236" t="s">
        <v>82</v>
      </c>
      <c r="AV91" s="13" t="s">
        <v>82</v>
      </c>
      <c r="AW91" s="13" t="s">
        <v>33</v>
      </c>
      <c r="AX91" s="13" t="s">
        <v>73</v>
      </c>
      <c r="AY91" s="236" t="s">
        <v>129</v>
      </c>
    </row>
    <row r="92" s="14" customFormat="1">
      <c r="A92" s="14"/>
      <c r="B92" s="237"/>
      <c r="C92" s="238"/>
      <c r="D92" s="227" t="s">
        <v>139</v>
      </c>
      <c r="E92" s="239" t="s">
        <v>19</v>
      </c>
      <c r="F92" s="240" t="s">
        <v>140</v>
      </c>
      <c r="G92" s="238"/>
      <c r="H92" s="241">
        <v>67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139</v>
      </c>
      <c r="AU92" s="247" t="s">
        <v>82</v>
      </c>
      <c r="AV92" s="14" t="s">
        <v>135</v>
      </c>
      <c r="AW92" s="14" t="s">
        <v>33</v>
      </c>
      <c r="AX92" s="14" t="s">
        <v>34</v>
      </c>
      <c r="AY92" s="247" t="s">
        <v>129</v>
      </c>
    </row>
    <row r="93" s="2" customFormat="1" ht="66.75" customHeight="1">
      <c r="A93" s="40"/>
      <c r="B93" s="41"/>
      <c r="C93" s="207" t="s">
        <v>82</v>
      </c>
      <c r="D93" s="207" t="s">
        <v>131</v>
      </c>
      <c r="E93" s="208" t="s">
        <v>141</v>
      </c>
      <c r="F93" s="209" t="s">
        <v>142</v>
      </c>
      <c r="G93" s="210" t="s">
        <v>88</v>
      </c>
      <c r="H93" s="211">
        <v>67</v>
      </c>
      <c r="I93" s="212"/>
      <c r="J93" s="213">
        <f>ROUND(I93*H93,2)</f>
        <v>0</v>
      </c>
      <c r="K93" s="209" t="s">
        <v>134</v>
      </c>
      <c r="L93" s="46"/>
      <c r="M93" s="214" t="s">
        <v>19</v>
      </c>
      <c r="N93" s="215" t="s">
        <v>44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0.45000000000000001</v>
      </c>
      <c r="T93" s="217">
        <f>S93*H93</f>
        <v>30.150000000000002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135</v>
      </c>
      <c r="AT93" s="218" t="s">
        <v>131</v>
      </c>
      <c r="AU93" s="218" t="s">
        <v>82</v>
      </c>
      <c r="AY93" s="19" t="s">
        <v>129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34</v>
      </c>
      <c r="BK93" s="219">
        <f>ROUND(I93*H93,2)</f>
        <v>0</v>
      </c>
      <c r="BL93" s="19" t="s">
        <v>135</v>
      </c>
      <c r="BM93" s="218" t="s">
        <v>143</v>
      </c>
    </row>
    <row r="94" s="2" customFormat="1">
      <c r="A94" s="40"/>
      <c r="B94" s="41"/>
      <c r="C94" s="42"/>
      <c r="D94" s="220" t="s">
        <v>137</v>
      </c>
      <c r="E94" s="42"/>
      <c r="F94" s="221" t="s">
        <v>144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137</v>
      </c>
      <c r="AU94" s="19" t="s">
        <v>82</v>
      </c>
    </row>
    <row r="95" s="13" customFormat="1">
      <c r="A95" s="13"/>
      <c r="B95" s="225"/>
      <c r="C95" s="226"/>
      <c r="D95" s="227" t="s">
        <v>139</v>
      </c>
      <c r="E95" s="228" t="s">
        <v>19</v>
      </c>
      <c r="F95" s="229" t="s">
        <v>86</v>
      </c>
      <c r="G95" s="226"/>
      <c r="H95" s="230">
        <v>67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139</v>
      </c>
      <c r="AU95" s="236" t="s">
        <v>82</v>
      </c>
      <c r="AV95" s="13" t="s">
        <v>82</v>
      </c>
      <c r="AW95" s="13" t="s">
        <v>33</v>
      </c>
      <c r="AX95" s="13" t="s">
        <v>73</v>
      </c>
      <c r="AY95" s="236" t="s">
        <v>129</v>
      </c>
    </row>
    <row r="96" s="14" customFormat="1">
      <c r="A96" s="14"/>
      <c r="B96" s="237"/>
      <c r="C96" s="238"/>
      <c r="D96" s="227" t="s">
        <v>139</v>
      </c>
      <c r="E96" s="239" t="s">
        <v>19</v>
      </c>
      <c r="F96" s="240" t="s">
        <v>140</v>
      </c>
      <c r="G96" s="238"/>
      <c r="H96" s="241">
        <v>67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139</v>
      </c>
      <c r="AU96" s="247" t="s">
        <v>82</v>
      </c>
      <c r="AV96" s="14" t="s">
        <v>135</v>
      </c>
      <c r="AW96" s="14" t="s">
        <v>33</v>
      </c>
      <c r="AX96" s="14" t="s">
        <v>34</v>
      </c>
      <c r="AY96" s="247" t="s">
        <v>129</v>
      </c>
    </row>
    <row r="97" s="2" customFormat="1" ht="49.05" customHeight="1">
      <c r="A97" s="40"/>
      <c r="B97" s="41"/>
      <c r="C97" s="207" t="s">
        <v>90</v>
      </c>
      <c r="D97" s="207" t="s">
        <v>131</v>
      </c>
      <c r="E97" s="208" t="s">
        <v>145</v>
      </c>
      <c r="F97" s="209" t="s">
        <v>146</v>
      </c>
      <c r="G97" s="210" t="s">
        <v>147</v>
      </c>
      <c r="H97" s="211">
        <v>543.36400000000003</v>
      </c>
      <c r="I97" s="212"/>
      <c r="J97" s="213">
        <f>ROUND(I97*H97,2)</f>
        <v>0</v>
      </c>
      <c r="K97" s="209" t="s">
        <v>134</v>
      </c>
      <c r="L97" s="46"/>
      <c r="M97" s="214" t="s">
        <v>19</v>
      </c>
      <c r="N97" s="215" t="s">
        <v>44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135</v>
      </c>
      <c r="AT97" s="218" t="s">
        <v>131</v>
      </c>
      <c r="AU97" s="218" t="s">
        <v>82</v>
      </c>
      <c r="AY97" s="19" t="s">
        <v>129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34</v>
      </c>
      <c r="BK97" s="219">
        <f>ROUND(I97*H97,2)</f>
        <v>0</v>
      </c>
      <c r="BL97" s="19" t="s">
        <v>135</v>
      </c>
      <c r="BM97" s="218" t="s">
        <v>148</v>
      </c>
    </row>
    <row r="98" s="2" customFormat="1">
      <c r="A98" s="40"/>
      <c r="B98" s="41"/>
      <c r="C98" s="42"/>
      <c r="D98" s="220" t="s">
        <v>137</v>
      </c>
      <c r="E98" s="42"/>
      <c r="F98" s="221" t="s">
        <v>149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137</v>
      </c>
      <c r="AU98" s="19" t="s">
        <v>82</v>
      </c>
    </row>
    <row r="99" s="15" customFormat="1">
      <c r="A99" s="15"/>
      <c r="B99" s="248"/>
      <c r="C99" s="249"/>
      <c r="D99" s="227" t="s">
        <v>139</v>
      </c>
      <c r="E99" s="250" t="s">
        <v>19</v>
      </c>
      <c r="F99" s="251" t="s">
        <v>150</v>
      </c>
      <c r="G99" s="249"/>
      <c r="H99" s="250" t="s">
        <v>19</v>
      </c>
      <c r="I99" s="252"/>
      <c r="J99" s="249"/>
      <c r="K99" s="249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139</v>
      </c>
      <c r="AU99" s="257" t="s">
        <v>82</v>
      </c>
      <c r="AV99" s="15" t="s">
        <v>34</v>
      </c>
      <c r="AW99" s="15" t="s">
        <v>33</v>
      </c>
      <c r="AX99" s="15" t="s">
        <v>73</v>
      </c>
      <c r="AY99" s="257" t="s">
        <v>129</v>
      </c>
    </row>
    <row r="100" s="13" customFormat="1">
      <c r="A100" s="13"/>
      <c r="B100" s="225"/>
      <c r="C100" s="226"/>
      <c r="D100" s="227" t="s">
        <v>139</v>
      </c>
      <c r="E100" s="228" t="s">
        <v>19</v>
      </c>
      <c r="F100" s="229" t="s">
        <v>151</v>
      </c>
      <c r="G100" s="226"/>
      <c r="H100" s="230">
        <v>478.04000000000002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139</v>
      </c>
      <c r="AU100" s="236" t="s">
        <v>82</v>
      </c>
      <c r="AV100" s="13" t="s">
        <v>82</v>
      </c>
      <c r="AW100" s="13" t="s">
        <v>33</v>
      </c>
      <c r="AX100" s="13" t="s">
        <v>73</v>
      </c>
      <c r="AY100" s="236" t="s">
        <v>129</v>
      </c>
    </row>
    <row r="101" s="13" customFormat="1">
      <c r="A101" s="13"/>
      <c r="B101" s="225"/>
      <c r="C101" s="226"/>
      <c r="D101" s="227" t="s">
        <v>139</v>
      </c>
      <c r="E101" s="228" t="s">
        <v>19</v>
      </c>
      <c r="F101" s="229" t="s">
        <v>152</v>
      </c>
      <c r="G101" s="226"/>
      <c r="H101" s="230">
        <v>52.613999999999997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139</v>
      </c>
      <c r="AU101" s="236" t="s">
        <v>82</v>
      </c>
      <c r="AV101" s="13" t="s">
        <v>82</v>
      </c>
      <c r="AW101" s="13" t="s">
        <v>33</v>
      </c>
      <c r="AX101" s="13" t="s">
        <v>73</v>
      </c>
      <c r="AY101" s="236" t="s">
        <v>129</v>
      </c>
    </row>
    <row r="102" s="15" customFormat="1">
      <c r="A102" s="15"/>
      <c r="B102" s="248"/>
      <c r="C102" s="249"/>
      <c r="D102" s="227" t="s">
        <v>139</v>
      </c>
      <c r="E102" s="250" t="s">
        <v>19</v>
      </c>
      <c r="F102" s="251" t="s">
        <v>153</v>
      </c>
      <c r="G102" s="249"/>
      <c r="H102" s="250" t="s">
        <v>19</v>
      </c>
      <c r="I102" s="252"/>
      <c r="J102" s="249"/>
      <c r="K102" s="249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139</v>
      </c>
      <c r="AU102" s="257" t="s">
        <v>82</v>
      </c>
      <c r="AV102" s="15" t="s">
        <v>34</v>
      </c>
      <c r="AW102" s="15" t="s">
        <v>33</v>
      </c>
      <c r="AX102" s="15" t="s">
        <v>73</v>
      </c>
      <c r="AY102" s="257" t="s">
        <v>129</v>
      </c>
    </row>
    <row r="103" s="13" customFormat="1">
      <c r="A103" s="13"/>
      <c r="B103" s="225"/>
      <c r="C103" s="226"/>
      <c r="D103" s="227" t="s">
        <v>139</v>
      </c>
      <c r="E103" s="228" t="s">
        <v>19</v>
      </c>
      <c r="F103" s="229" t="s">
        <v>154</v>
      </c>
      <c r="G103" s="226"/>
      <c r="H103" s="230">
        <v>12.710000000000001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139</v>
      </c>
      <c r="AU103" s="236" t="s">
        <v>82</v>
      </c>
      <c r="AV103" s="13" t="s">
        <v>82</v>
      </c>
      <c r="AW103" s="13" t="s">
        <v>33</v>
      </c>
      <c r="AX103" s="13" t="s">
        <v>73</v>
      </c>
      <c r="AY103" s="236" t="s">
        <v>129</v>
      </c>
    </row>
    <row r="104" s="14" customFormat="1">
      <c r="A104" s="14"/>
      <c r="B104" s="237"/>
      <c r="C104" s="238"/>
      <c r="D104" s="227" t="s">
        <v>139</v>
      </c>
      <c r="E104" s="239" t="s">
        <v>19</v>
      </c>
      <c r="F104" s="240" t="s">
        <v>140</v>
      </c>
      <c r="G104" s="238"/>
      <c r="H104" s="241">
        <v>543.36400000000003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139</v>
      </c>
      <c r="AU104" s="247" t="s">
        <v>82</v>
      </c>
      <c r="AV104" s="14" t="s">
        <v>135</v>
      </c>
      <c r="AW104" s="14" t="s">
        <v>33</v>
      </c>
      <c r="AX104" s="14" t="s">
        <v>34</v>
      </c>
      <c r="AY104" s="247" t="s">
        <v>129</v>
      </c>
    </row>
    <row r="105" s="2" customFormat="1" ht="62.7" customHeight="1">
      <c r="A105" s="40"/>
      <c r="B105" s="41"/>
      <c r="C105" s="207" t="s">
        <v>135</v>
      </c>
      <c r="D105" s="207" t="s">
        <v>131</v>
      </c>
      <c r="E105" s="208" t="s">
        <v>155</v>
      </c>
      <c r="F105" s="209" t="s">
        <v>156</v>
      </c>
      <c r="G105" s="210" t="s">
        <v>147</v>
      </c>
      <c r="H105" s="211">
        <v>543.36400000000003</v>
      </c>
      <c r="I105" s="212"/>
      <c r="J105" s="213">
        <f>ROUND(I105*H105,2)</f>
        <v>0</v>
      </c>
      <c r="K105" s="209" t="s">
        <v>134</v>
      </c>
      <c r="L105" s="46"/>
      <c r="M105" s="214" t="s">
        <v>19</v>
      </c>
      <c r="N105" s="215" t="s">
        <v>44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135</v>
      </c>
      <c r="AT105" s="218" t="s">
        <v>131</v>
      </c>
      <c r="AU105" s="218" t="s">
        <v>82</v>
      </c>
      <c r="AY105" s="19" t="s">
        <v>129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34</v>
      </c>
      <c r="BK105" s="219">
        <f>ROUND(I105*H105,2)</f>
        <v>0</v>
      </c>
      <c r="BL105" s="19" t="s">
        <v>135</v>
      </c>
      <c r="BM105" s="218" t="s">
        <v>157</v>
      </c>
    </row>
    <row r="106" s="2" customFormat="1">
      <c r="A106" s="40"/>
      <c r="B106" s="41"/>
      <c r="C106" s="42"/>
      <c r="D106" s="220" t="s">
        <v>137</v>
      </c>
      <c r="E106" s="42"/>
      <c r="F106" s="221" t="s">
        <v>158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137</v>
      </c>
      <c r="AU106" s="19" t="s">
        <v>82</v>
      </c>
    </row>
    <row r="107" s="2" customFormat="1" ht="66.75" customHeight="1">
      <c r="A107" s="40"/>
      <c r="B107" s="41"/>
      <c r="C107" s="207" t="s">
        <v>159</v>
      </c>
      <c r="D107" s="207" t="s">
        <v>131</v>
      </c>
      <c r="E107" s="208" t="s">
        <v>160</v>
      </c>
      <c r="F107" s="209" t="s">
        <v>161</v>
      </c>
      <c r="G107" s="210" t="s">
        <v>147</v>
      </c>
      <c r="H107" s="211">
        <v>5433.6400000000003</v>
      </c>
      <c r="I107" s="212"/>
      <c r="J107" s="213">
        <f>ROUND(I107*H107,2)</f>
        <v>0</v>
      </c>
      <c r="K107" s="209" t="s">
        <v>134</v>
      </c>
      <c r="L107" s="46"/>
      <c r="M107" s="214" t="s">
        <v>19</v>
      </c>
      <c r="N107" s="215" t="s">
        <v>44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135</v>
      </c>
      <c r="AT107" s="218" t="s">
        <v>131</v>
      </c>
      <c r="AU107" s="218" t="s">
        <v>82</v>
      </c>
      <c r="AY107" s="19" t="s">
        <v>129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34</v>
      </c>
      <c r="BK107" s="219">
        <f>ROUND(I107*H107,2)</f>
        <v>0</v>
      </c>
      <c r="BL107" s="19" t="s">
        <v>135</v>
      </c>
      <c r="BM107" s="218" t="s">
        <v>162</v>
      </c>
    </row>
    <row r="108" s="2" customFormat="1">
      <c r="A108" s="40"/>
      <c r="B108" s="41"/>
      <c r="C108" s="42"/>
      <c r="D108" s="220" t="s">
        <v>137</v>
      </c>
      <c r="E108" s="42"/>
      <c r="F108" s="221" t="s">
        <v>163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137</v>
      </c>
      <c r="AU108" s="19" t="s">
        <v>82</v>
      </c>
    </row>
    <row r="109" s="13" customFormat="1">
      <c r="A109" s="13"/>
      <c r="B109" s="225"/>
      <c r="C109" s="226"/>
      <c r="D109" s="227" t="s">
        <v>139</v>
      </c>
      <c r="E109" s="226"/>
      <c r="F109" s="229" t="s">
        <v>164</v>
      </c>
      <c r="G109" s="226"/>
      <c r="H109" s="230">
        <v>5433.6400000000003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139</v>
      </c>
      <c r="AU109" s="236" t="s">
        <v>82</v>
      </c>
      <c r="AV109" s="13" t="s">
        <v>82</v>
      </c>
      <c r="AW109" s="13" t="s">
        <v>4</v>
      </c>
      <c r="AX109" s="13" t="s">
        <v>34</v>
      </c>
      <c r="AY109" s="236" t="s">
        <v>129</v>
      </c>
    </row>
    <row r="110" s="2" customFormat="1" ht="44.25" customHeight="1">
      <c r="A110" s="40"/>
      <c r="B110" s="41"/>
      <c r="C110" s="207" t="s">
        <v>165</v>
      </c>
      <c r="D110" s="207" t="s">
        <v>131</v>
      </c>
      <c r="E110" s="208" t="s">
        <v>166</v>
      </c>
      <c r="F110" s="209" t="s">
        <v>167</v>
      </c>
      <c r="G110" s="210" t="s">
        <v>168</v>
      </c>
      <c r="H110" s="211">
        <v>978.05499999999995</v>
      </c>
      <c r="I110" s="212"/>
      <c r="J110" s="213">
        <f>ROUND(I110*H110,2)</f>
        <v>0</v>
      </c>
      <c r="K110" s="209" t="s">
        <v>134</v>
      </c>
      <c r="L110" s="46"/>
      <c r="M110" s="214" t="s">
        <v>19</v>
      </c>
      <c r="N110" s="215" t="s">
        <v>44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135</v>
      </c>
      <c r="AT110" s="218" t="s">
        <v>131</v>
      </c>
      <c r="AU110" s="218" t="s">
        <v>82</v>
      </c>
      <c r="AY110" s="19" t="s">
        <v>129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34</v>
      </c>
      <c r="BK110" s="219">
        <f>ROUND(I110*H110,2)</f>
        <v>0</v>
      </c>
      <c r="BL110" s="19" t="s">
        <v>135</v>
      </c>
      <c r="BM110" s="218" t="s">
        <v>169</v>
      </c>
    </row>
    <row r="111" s="2" customFormat="1">
      <c r="A111" s="40"/>
      <c r="B111" s="41"/>
      <c r="C111" s="42"/>
      <c r="D111" s="220" t="s">
        <v>137</v>
      </c>
      <c r="E111" s="42"/>
      <c r="F111" s="221" t="s">
        <v>170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137</v>
      </c>
      <c r="AU111" s="19" t="s">
        <v>82</v>
      </c>
    </row>
    <row r="112" s="13" customFormat="1">
      <c r="A112" s="13"/>
      <c r="B112" s="225"/>
      <c r="C112" s="226"/>
      <c r="D112" s="227" t="s">
        <v>139</v>
      </c>
      <c r="E112" s="226"/>
      <c r="F112" s="229" t="s">
        <v>171</v>
      </c>
      <c r="G112" s="226"/>
      <c r="H112" s="230">
        <v>978.05499999999995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139</v>
      </c>
      <c r="AU112" s="236" t="s">
        <v>82</v>
      </c>
      <c r="AV112" s="13" t="s">
        <v>82</v>
      </c>
      <c r="AW112" s="13" t="s">
        <v>4</v>
      </c>
      <c r="AX112" s="13" t="s">
        <v>34</v>
      </c>
      <c r="AY112" s="236" t="s">
        <v>129</v>
      </c>
    </row>
    <row r="113" s="2" customFormat="1" ht="37.8" customHeight="1">
      <c r="A113" s="40"/>
      <c r="B113" s="41"/>
      <c r="C113" s="207" t="s">
        <v>172</v>
      </c>
      <c r="D113" s="207" t="s">
        <v>131</v>
      </c>
      <c r="E113" s="208" t="s">
        <v>173</v>
      </c>
      <c r="F113" s="209" t="s">
        <v>174</v>
      </c>
      <c r="G113" s="210" t="s">
        <v>147</v>
      </c>
      <c r="H113" s="211">
        <v>543.36400000000003</v>
      </c>
      <c r="I113" s="212"/>
      <c r="J113" s="213">
        <f>ROUND(I113*H113,2)</f>
        <v>0</v>
      </c>
      <c r="K113" s="209" t="s">
        <v>134</v>
      </c>
      <c r="L113" s="46"/>
      <c r="M113" s="214" t="s">
        <v>19</v>
      </c>
      <c r="N113" s="215" t="s">
        <v>44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135</v>
      </c>
      <c r="AT113" s="218" t="s">
        <v>131</v>
      </c>
      <c r="AU113" s="218" t="s">
        <v>82</v>
      </c>
      <c r="AY113" s="19" t="s">
        <v>129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34</v>
      </c>
      <c r="BK113" s="219">
        <f>ROUND(I113*H113,2)</f>
        <v>0</v>
      </c>
      <c r="BL113" s="19" t="s">
        <v>135</v>
      </c>
      <c r="BM113" s="218" t="s">
        <v>175</v>
      </c>
    </row>
    <row r="114" s="2" customFormat="1">
      <c r="A114" s="40"/>
      <c r="B114" s="41"/>
      <c r="C114" s="42"/>
      <c r="D114" s="220" t="s">
        <v>137</v>
      </c>
      <c r="E114" s="42"/>
      <c r="F114" s="221" t="s">
        <v>176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82</v>
      </c>
    </row>
    <row r="115" s="2" customFormat="1" ht="55.5" customHeight="1">
      <c r="A115" s="40"/>
      <c r="B115" s="41"/>
      <c r="C115" s="207" t="s">
        <v>177</v>
      </c>
      <c r="D115" s="207" t="s">
        <v>131</v>
      </c>
      <c r="E115" s="208" t="s">
        <v>178</v>
      </c>
      <c r="F115" s="209" t="s">
        <v>179</v>
      </c>
      <c r="G115" s="210" t="s">
        <v>88</v>
      </c>
      <c r="H115" s="211">
        <v>293</v>
      </c>
      <c r="I115" s="212"/>
      <c r="J115" s="213">
        <f>ROUND(I115*H115,2)</f>
        <v>0</v>
      </c>
      <c r="K115" s="209" t="s">
        <v>134</v>
      </c>
      <c r="L115" s="46"/>
      <c r="M115" s="214" t="s">
        <v>19</v>
      </c>
      <c r="N115" s="215" t="s">
        <v>44</v>
      </c>
      <c r="O115" s="86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135</v>
      </c>
      <c r="AT115" s="218" t="s">
        <v>131</v>
      </c>
      <c r="AU115" s="218" t="s">
        <v>82</v>
      </c>
      <c r="AY115" s="19" t="s">
        <v>129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34</v>
      </c>
      <c r="BK115" s="219">
        <f>ROUND(I115*H115,2)</f>
        <v>0</v>
      </c>
      <c r="BL115" s="19" t="s">
        <v>135</v>
      </c>
      <c r="BM115" s="218" t="s">
        <v>180</v>
      </c>
    </row>
    <row r="116" s="2" customFormat="1">
      <c r="A116" s="40"/>
      <c r="B116" s="41"/>
      <c r="C116" s="42"/>
      <c r="D116" s="220" t="s">
        <v>137</v>
      </c>
      <c r="E116" s="42"/>
      <c r="F116" s="221" t="s">
        <v>181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137</v>
      </c>
      <c r="AU116" s="19" t="s">
        <v>82</v>
      </c>
    </row>
    <row r="117" s="15" customFormat="1">
      <c r="A117" s="15"/>
      <c r="B117" s="248"/>
      <c r="C117" s="249"/>
      <c r="D117" s="227" t="s">
        <v>139</v>
      </c>
      <c r="E117" s="250" t="s">
        <v>19</v>
      </c>
      <c r="F117" s="251" t="s">
        <v>182</v>
      </c>
      <c r="G117" s="249"/>
      <c r="H117" s="250" t="s">
        <v>19</v>
      </c>
      <c r="I117" s="252"/>
      <c r="J117" s="249"/>
      <c r="K117" s="249"/>
      <c r="L117" s="253"/>
      <c r="M117" s="254"/>
      <c r="N117" s="255"/>
      <c r="O117" s="255"/>
      <c r="P117" s="255"/>
      <c r="Q117" s="255"/>
      <c r="R117" s="255"/>
      <c r="S117" s="255"/>
      <c r="T117" s="25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7" t="s">
        <v>139</v>
      </c>
      <c r="AU117" s="257" t="s">
        <v>82</v>
      </c>
      <c r="AV117" s="15" t="s">
        <v>34</v>
      </c>
      <c r="AW117" s="15" t="s">
        <v>33</v>
      </c>
      <c r="AX117" s="15" t="s">
        <v>73</v>
      </c>
      <c r="AY117" s="257" t="s">
        <v>129</v>
      </c>
    </row>
    <row r="118" s="13" customFormat="1">
      <c r="A118" s="13"/>
      <c r="B118" s="225"/>
      <c r="C118" s="226"/>
      <c r="D118" s="227" t="s">
        <v>139</v>
      </c>
      <c r="E118" s="228" t="s">
        <v>19</v>
      </c>
      <c r="F118" s="229" t="s">
        <v>183</v>
      </c>
      <c r="G118" s="226"/>
      <c r="H118" s="230">
        <v>293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139</v>
      </c>
      <c r="AU118" s="236" t="s">
        <v>82</v>
      </c>
      <c r="AV118" s="13" t="s">
        <v>82</v>
      </c>
      <c r="AW118" s="13" t="s">
        <v>33</v>
      </c>
      <c r="AX118" s="13" t="s">
        <v>73</v>
      </c>
      <c r="AY118" s="236" t="s">
        <v>129</v>
      </c>
    </row>
    <row r="119" s="14" customFormat="1">
      <c r="A119" s="14"/>
      <c r="B119" s="237"/>
      <c r="C119" s="238"/>
      <c r="D119" s="227" t="s">
        <v>139</v>
      </c>
      <c r="E119" s="239" t="s">
        <v>19</v>
      </c>
      <c r="F119" s="240" t="s">
        <v>140</v>
      </c>
      <c r="G119" s="238"/>
      <c r="H119" s="241">
        <v>293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139</v>
      </c>
      <c r="AU119" s="247" t="s">
        <v>82</v>
      </c>
      <c r="AV119" s="14" t="s">
        <v>135</v>
      </c>
      <c r="AW119" s="14" t="s">
        <v>33</v>
      </c>
      <c r="AX119" s="14" t="s">
        <v>34</v>
      </c>
      <c r="AY119" s="247" t="s">
        <v>129</v>
      </c>
    </row>
    <row r="120" s="2" customFormat="1" ht="37.8" customHeight="1">
      <c r="A120" s="40"/>
      <c r="B120" s="41"/>
      <c r="C120" s="207" t="s">
        <v>184</v>
      </c>
      <c r="D120" s="207" t="s">
        <v>131</v>
      </c>
      <c r="E120" s="208" t="s">
        <v>185</v>
      </c>
      <c r="F120" s="209" t="s">
        <v>186</v>
      </c>
      <c r="G120" s="210" t="s">
        <v>88</v>
      </c>
      <c r="H120" s="211">
        <v>293</v>
      </c>
      <c r="I120" s="212"/>
      <c r="J120" s="213">
        <f>ROUND(I120*H120,2)</f>
        <v>0</v>
      </c>
      <c r="K120" s="209" t="s">
        <v>134</v>
      </c>
      <c r="L120" s="46"/>
      <c r="M120" s="214" t="s">
        <v>19</v>
      </c>
      <c r="N120" s="215" t="s">
        <v>44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135</v>
      </c>
      <c r="AT120" s="218" t="s">
        <v>131</v>
      </c>
      <c r="AU120" s="218" t="s">
        <v>82</v>
      </c>
      <c r="AY120" s="19" t="s">
        <v>129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34</v>
      </c>
      <c r="BK120" s="219">
        <f>ROUND(I120*H120,2)</f>
        <v>0</v>
      </c>
      <c r="BL120" s="19" t="s">
        <v>135</v>
      </c>
      <c r="BM120" s="218" t="s">
        <v>187</v>
      </c>
    </row>
    <row r="121" s="2" customFormat="1">
      <c r="A121" s="40"/>
      <c r="B121" s="41"/>
      <c r="C121" s="42"/>
      <c r="D121" s="220" t="s">
        <v>137</v>
      </c>
      <c r="E121" s="42"/>
      <c r="F121" s="221" t="s">
        <v>188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137</v>
      </c>
      <c r="AU121" s="19" t="s">
        <v>82</v>
      </c>
    </row>
    <row r="122" s="15" customFormat="1">
      <c r="A122" s="15"/>
      <c r="B122" s="248"/>
      <c r="C122" s="249"/>
      <c r="D122" s="227" t="s">
        <v>139</v>
      </c>
      <c r="E122" s="250" t="s">
        <v>19</v>
      </c>
      <c r="F122" s="251" t="s">
        <v>182</v>
      </c>
      <c r="G122" s="249"/>
      <c r="H122" s="250" t="s">
        <v>19</v>
      </c>
      <c r="I122" s="252"/>
      <c r="J122" s="249"/>
      <c r="K122" s="249"/>
      <c r="L122" s="253"/>
      <c r="M122" s="254"/>
      <c r="N122" s="255"/>
      <c r="O122" s="255"/>
      <c r="P122" s="255"/>
      <c r="Q122" s="255"/>
      <c r="R122" s="255"/>
      <c r="S122" s="255"/>
      <c r="T122" s="25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7" t="s">
        <v>139</v>
      </c>
      <c r="AU122" s="257" t="s">
        <v>82</v>
      </c>
      <c r="AV122" s="15" t="s">
        <v>34</v>
      </c>
      <c r="AW122" s="15" t="s">
        <v>33</v>
      </c>
      <c r="AX122" s="15" t="s">
        <v>73</v>
      </c>
      <c r="AY122" s="257" t="s">
        <v>129</v>
      </c>
    </row>
    <row r="123" s="13" customFormat="1">
      <c r="A123" s="13"/>
      <c r="B123" s="225"/>
      <c r="C123" s="226"/>
      <c r="D123" s="227" t="s">
        <v>139</v>
      </c>
      <c r="E123" s="228" t="s">
        <v>19</v>
      </c>
      <c r="F123" s="229" t="s">
        <v>183</v>
      </c>
      <c r="G123" s="226"/>
      <c r="H123" s="230">
        <v>293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139</v>
      </c>
      <c r="AU123" s="236" t="s">
        <v>82</v>
      </c>
      <c r="AV123" s="13" t="s">
        <v>82</v>
      </c>
      <c r="AW123" s="13" t="s">
        <v>33</v>
      </c>
      <c r="AX123" s="13" t="s">
        <v>73</v>
      </c>
      <c r="AY123" s="236" t="s">
        <v>129</v>
      </c>
    </row>
    <row r="124" s="14" customFormat="1">
      <c r="A124" s="14"/>
      <c r="B124" s="237"/>
      <c r="C124" s="238"/>
      <c r="D124" s="227" t="s">
        <v>139</v>
      </c>
      <c r="E124" s="239" t="s">
        <v>19</v>
      </c>
      <c r="F124" s="240" t="s">
        <v>140</v>
      </c>
      <c r="G124" s="238"/>
      <c r="H124" s="241">
        <v>293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139</v>
      </c>
      <c r="AU124" s="247" t="s">
        <v>82</v>
      </c>
      <c r="AV124" s="14" t="s">
        <v>135</v>
      </c>
      <c r="AW124" s="14" t="s">
        <v>33</v>
      </c>
      <c r="AX124" s="14" t="s">
        <v>34</v>
      </c>
      <c r="AY124" s="247" t="s">
        <v>129</v>
      </c>
    </row>
    <row r="125" s="2" customFormat="1" ht="16.5" customHeight="1">
      <c r="A125" s="40"/>
      <c r="B125" s="41"/>
      <c r="C125" s="258" t="s">
        <v>189</v>
      </c>
      <c r="D125" s="258" t="s">
        <v>190</v>
      </c>
      <c r="E125" s="259" t="s">
        <v>191</v>
      </c>
      <c r="F125" s="260" t="s">
        <v>192</v>
      </c>
      <c r="G125" s="261" t="s">
        <v>168</v>
      </c>
      <c r="H125" s="262">
        <v>58.600000000000001</v>
      </c>
      <c r="I125" s="263"/>
      <c r="J125" s="264">
        <f>ROUND(I125*H125,2)</f>
        <v>0</v>
      </c>
      <c r="K125" s="260" t="s">
        <v>134</v>
      </c>
      <c r="L125" s="265"/>
      <c r="M125" s="266" t="s">
        <v>19</v>
      </c>
      <c r="N125" s="267" t="s">
        <v>44</v>
      </c>
      <c r="O125" s="86"/>
      <c r="P125" s="216">
        <f>O125*H125</f>
        <v>0</v>
      </c>
      <c r="Q125" s="216">
        <v>1</v>
      </c>
      <c r="R125" s="216">
        <f>Q125*H125</f>
        <v>58.600000000000001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177</v>
      </c>
      <c r="AT125" s="218" t="s">
        <v>190</v>
      </c>
      <c r="AU125" s="218" t="s">
        <v>82</v>
      </c>
      <c r="AY125" s="19" t="s">
        <v>129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34</v>
      </c>
      <c r="BK125" s="219">
        <f>ROUND(I125*H125,2)</f>
        <v>0</v>
      </c>
      <c r="BL125" s="19" t="s">
        <v>135</v>
      </c>
      <c r="BM125" s="218" t="s">
        <v>193</v>
      </c>
    </row>
    <row r="126" s="13" customFormat="1">
      <c r="A126" s="13"/>
      <c r="B126" s="225"/>
      <c r="C126" s="226"/>
      <c r="D126" s="227" t="s">
        <v>139</v>
      </c>
      <c r="E126" s="226"/>
      <c r="F126" s="229" t="s">
        <v>194</v>
      </c>
      <c r="G126" s="226"/>
      <c r="H126" s="230">
        <v>58.600000000000001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139</v>
      </c>
      <c r="AU126" s="236" t="s">
        <v>82</v>
      </c>
      <c r="AV126" s="13" t="s">
        <v>82</v>
      </c>
      <c r="AW126" s="13" t="s">
        <v>4</v>
      </c>
      <c r="AX126" s="13" t="s">
        <v>34</v>
      </c>
      <c r="AY126" s="236" t="s">
        <v>129</v>
      </c>
    </row>
    <row r="127" s="2" customFormat="1" ht="37.8" customHeight="1">
      <c r="A127" s="40"/>
      <c r="B127" s="41"/>
      <c r="C127" s="207" t="s">
        <v>195</v>
      </c>
      <c r="D127" s="207" t="s">
        <v>131</v>
      </c>
      <c r="E127" s="208" t="s">
        <v>196</v>
      </c>
      <c r="F127" s="209" t="s">
        <v>197</v>
      </c>
      <c r="G127" s="210" t="s">
        <v>88</v>
      </c>
      <c r="H127" s="211">
        <v>293</v>
      </c>
      <c r="I127" s="212"/>
      <c r="J127" s="213">
        <f>ROUND(I127*H127,2)</f>
        <v>0</v>
      </c>
      <c r="K127" s="209" t="s">
        <v>134</v>
      </c>
      <c r="L127" s="46"/>
      <c r="M127" s="214" t="s">
        <v>19</v>
      </c>
      <c r="N127" s="215" t="s">
        <v>44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135</v>
      </c>
      <c r="AT127" s="218" t="s">
        <v>131</v>
      </c>
      <c r="AU127" s="218" t="s">
        <v>82</v>
      </c>
      <c r="AY127" s="19" t="s">
        <v>129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34</v>
      </c>
      <c r="BK127" s="219">
        <f>ROUND(I127*H127,2)</f>
        <v>0</v>
      </c>
      <c r="BL127" s="19" t="s">
        <v>135</v>
      </c>
      <c r="BM127" s="218" t="s">
        <v>198</v>
      </c>
    </row>
    <row r="128" s="2" customFormat="1">
      <c r="A128" s="40"/>
      <c r="B128" s="41"/>
      <c r="C128" s="42"/>
      <c r="D128" s="220" t="s">
        <v>137</v>
      </c>
      <c r="E128" s="42"/>
      <c r="F128" s="221" t="s">
        <v>199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137</v>
      </c>
      <c r="AU128" s="19" t="s">
        <v>82</v>
      </c>
    </row>
    <row r="129" s="15" customFormat="1">
      <c r="A129" s="15"/>
      <c r="B129" s="248"/>
      <c r="C129" s="249"/>
      <c r="D129" s="227" t="s">
        <v>139</v>
      </c>
      <c r="E129" s="250" t="s">
        <v>19</v>
      </c>
      <c r="F129" s="251" t="s">
        <v>182</v>
      </c>
      <c r="G129" s="249"/>
      <c r="H129" s="250" t="s">
        <v>19</v>
      </c>
      <c r="I129" s="252"/>
      <c r="J129" s="249"/>
      <c r="K129" s="249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139</v>
      </c>
      <c r="AU129" s="257" t="s">
        <v>82</v>
      </c>
      <c r="AV129" s="15" t="s">
        <v>34</v>
      </c>
      <c r="AW129" s="15" t="s">
        <v>33</v>
      </c>
      <c r="AX129" s="15" t="s">
        <v>73</v>
      </c>
      <c r="AY129" s="257" t="s">
        <v>129</v>
      </c>
    </row>
    <row r="130" s="13" customFormat="1">
      <c r="A130" s="13"/>
      <c r="B130" s="225"/>
      <c r="C130" s="226"/>
      <c r="D130" s="227" t="s">
        <v>139</v>
      </c>
      <c r="E130" s="228" t="s">
        <v>19</v>
      </c>
      <c r="F130" s="229" t="s">
        <v>183</v>
      </c>
      <c r="G130" s="226"/>
      <c r="H130" s="230">
        <v>293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139</v>
      </c>
      <c r="AU130" s="236" t="s">
        <v>82</v>
      </c>
      <c r="AV130" s="13" t="s">
        <v>82</v>
      </c>
      <c r="AW130" s="13" t="s">
        <v>33</v>
      </c>
      <c r="AX130" s="13" t="s">
        <v>73</v>
      </c>
      <c r="AY130" s="236" t="s">
        <v>129</v>
      </c>
    </row>
    <row r="131" s="14" customFormat="1">
      <c r="A131" s="14"/>
      <c r="B131" s="237"/>
      <c r="C131" s="238"/>
      <c r="D131" s="227" t="s">
        <v>139</v>
      </c>
      <c r="E131" s="239" t="s">
        <v>19</v>
      </c>
      <c r="F131" s="240" t="s">
        <v>140</v>
      </c>
      <c r="G131" s="238"/>
      <c r="H131" s="241">
        <v>293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139</v>
      </c>
      <c r="AU131" s="247" t="s">
        <v>82</v>
      </c>
      <c r="AV131" s="14" t="s">
        <v>135</v>
      </c>
      <c r="AW131" s="14" t="s">
        <v>33</v>
      </c>
      <c r="AX131" s="14" t="s">
        <v>34</v>
      </c>
      <c r="AY131" s="247" t="s">
        <v>129</v>
      </c>
    </row>
    <row r="132" s="2" customFormat="1" ht="16.5" customHeight="1">
      <c r="A132" s="40"/>
      <c r="B132" s="41"/>
      <c r="C132" s="258" t="s">
        <v>200</v>
      </c>
      <c r="D132" s="258" t="s">
        <v>190</v>
      </c>
      <c r="E132" s="259" t="s">
        <v>201</v>
      </c>
      <c r="F132" s="260" t="s">
        <v>202</v>
      </c>
      <c r="G132" s="261" t="s">
        <v>203</v>
      </c>
      <c r="H132" s="262">
        <v>5.8600000000000003</v>
      </c>
      <c r="I132" s="263"/>
      <c r="J132" s="264">
        <f>ROUND(I132*H132,2)</f>
        <v>0</v>
      </c>
      <c r="K132" s="260" t="s">
        <v>134</v>
      </c>
      <c r="L132" s="265"/>
      <c r="M132" s="266" t="s">
        <v>19</v>
      </c>
      <c r="N132" s="267" t="s">
        <v>44</v>
      </c>
      <c r="O132" s="86"/>
      <c r="P132" s="216">
        <f>O132*H132</f>
        <v>0</v>
      </c>
      <c r="Q132" s="216">
        <v>0.001</v>
      </c>
      <c r="R132" s="216">
        <f>Q132*H132</f>
        <v>0.0058600000000000006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177</v>
      </c>
      <c r="AT132" s="218" t="s">
        <v>190</v>
      </c>
      <c r="AU132" s="218" t="s">
        <v>82</v>
      </c>
      <c r="AY132" s="19" t="s">
        <v>129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34</v>
      </c>
      <c r="BK132" s="219">
        <f>ROUND(I132*H132,2)</f>
        <v>0</v>
      </c>
      <c r="BL132" s="19" t="s">
        <v>135</v>
      </c>
      <c r="BM132" s="218" t="s">
        <v>204</v>
      </c>
    </row>
    <row r="133" s="13" customFormat="1">
      <c r="A133" s="13"/>
      <c r="B133" s="225"/>
      <c r="C133" s="226"/>
      <c r="D133" s="227" t="s">
        <v>139</v>
      </c>
      <c r="E133" s="226"/>
      <c r="F133" s="229" t="s">
        <v>205</v>
      </c>
      <c r="G133" s="226"/>
      <c r="H133" s="230">
        <v>5.8600000000000003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139</v>
      </c>
      <c r="AU133" s="236" t="s">
        <v>82</v>
      </c>
      <c r="AV133" s="13" t="s">
        <v>82</v>
      </c>
      <c r="AW133" s="13" t="s">
        <v>4</v>
      </c>
      <c r="AX133" s="13" t="s">
        <v>34</v>
      </c>
      <c r="AY133" s="236" t="s">
        <v>129</v>
      </c>
    </row>
    <row r="134" s="2" customFormat="1" ht="33" customHeight="1">
      <c r="A134" s="40"/>
      <c r="B134" s="41"/>
      <c r="C134" s="207" t="s">
        <v>206</v>
      </c>
      <c r="D134" s="207" t="s">
        <v>131</v>
      </c>
      <c r="E134" s="208" t="s">
        <v>207</v>
      </c>
      <c r="F134" s="209" t="s">
        <v>208</v>
      </c>
      <c r="G134" s="210" t="s">
        <v>88</v>
      </c>
      <c r="H134" s="211">
        <v>717.10000000000002</v>
      </c>
      <c r="I134" s="212"/>
      <c r="J134" s="213">
        <f>ROUND(I134*H134,2)</f>
        <v>0</v>
      </c>
      <c r="K134" s="209" t="s">
        <v>134</v>
      </c>
      <c r="L134" s="46"/>
      <c r="M134" s="214" t="s">
        <v>19</v>
      </c>
      <c r="N134" s="215" t="s">
        <v>44</v>
      </c>
      <c r="O134" s="86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135</v>
      </c>
      <c r="AT134" s="218" t="s">
        <v>131</v>
      </c>
      <c r="AU134" s="218" t="s">
        <v>82</v>
      </c>
      <c r="AY134" s="19" t="s">
        <v>129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34</v>
      </c>
      <c r="BK134" s="219">
        <f>ROUND(I134*H134,2)</f>
        <v>0</v>
      </c>
      <c r="BL134" s="19" t="s">
        <v>135</v>
      </c>
      <c r="BM134" s="218" t="s">
        <v>209</v>
      </c>
    </row>
    <row r="135" s="2" customFormat="1">
      <c r="A135" s="40"/>
      <c r="B135" s="41"/>
      <c r="C135" s="42"/>
      <c r="D135" s="220" t="s">
        <v>137</v>
      </c>
      <c r="E135" s="42"/>
      <c r="F135" s="221" t="s">
        <v>210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137</v>
      </c>
      <c r="AU135" s="19" t="s">
        <v>82</v>
      </c>
    </row>
    <row r="136" s="15" customFormat="1">
      <c r="A136" s="15"/>
      <c r="B136" s="248"/>
      <c r="C136" s="249"/>
      <c r="D136" s="227" t="s">
        <v>139</v>
      </c>
      <c r="E136" s="250" t="s">
        <v>19</v>
      </c>
      <c r="F136" s="251" t="s">
        <v>211</v>
      </c>
      <c r="G136" s="249"/>
      <c r="H136" s="250" t="s">
        <v>19</v>
      </c>
      <c r="I136" s="252"/>
      <c r="J136" s="249"/>
      <c r="K136" s="249"/>
      <c r="L136" s="253"/>
      <c r="M136" s="254"/>
      <c r="N136" s="255"/>
      <c r="O136" s="255"/>
      <c r="P136" s="255"/>
      <c r="Q136" s="255"/>
      <c r="R136" s="255"/>
      <c r="S136" s="255"/>
      <c r="T136" s="25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7" t="s">
        <v>139</v>
      </c>
      <c r="AU136" s="257" t="s">
        <v>82</v>
      </c>
      <c r="AV136" s="15" t="s">
        <v>34</v>
      </c>
      <c r="AW136" s="15" t="s">
        <v>33</v>
      </c>
      <c r="AX136" s="15" t="s">
        <v>73</v>
      </c>
      <c r="AY136" s="257" t="s">
        <v>129</v>
      </c>
    </row>
    <row r="137" s="15" customFormat="1">
      <c r="A137" s="15"/>
      <c r="B137" s="248"/>
      <c r="C137" s="249"/>
      <c r="D137" s="227" t="s">
        <v>139</v>
      </c>
      <c r="E137" s="250" t="s">
        <v>19</v>
      </c>
      <c r="F137" s="251" t="s">
        <v>150</v>
      </c>
      <c r="G137" s="249"/>
      <c r="H137" s="250" t="s">
        <v>19</v>
      </c>
      <c r="I137" s="252"/>
      <c r="J137" s="249"/>
      <c r="K137" s="249"/>
      <c r="L137" s="253"/>
      <c r="M137" s="254"/>
      <c r="N137" s="255"/>
      <c r="O137" s="255"/>
      <c r="P137" s="255"/>
      <c r="Q137" s="255"/>
      <c r="R137" s="255"/>
      <c r="S137" s="255"/>
      <c r="T137" s="25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7" t="s">
        <v>139</v>
      </c>
      <c r="AU137" s="257" t="s">
        <v>82</v>
      </c>
      <c r="AV137" s="15" t="s">
        <v>34</v>
      </c>
      <c r="AW137" s="15" t="s">
        <v>33</v>
      </c>
      <c r="AX137" s="15" t="s">
        <v>73</v>
      </c>
      <c r="AY137" s="257" t="s">
        <v>129</v>
      </c>
    </row>
    <row r="138" s="13" customFormat="1">
      <c r="A138" s="13"/>
      <c r="B138" s="225"/>
      <c r="C138" s="226"/>
      <c r="D138" s="227" t="s">
        <v>139</v>
      </c>
      <c r="E138" s="228" t="s">
        <v>19</v>
      </c>
      <c r="F138" s="229" t="s">
        <v>212</v>
      </c>
      <c r="G138" s="226"/>
      <c r="H138" s="230">
        <v>646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139</v>
      </c>
      <c r="AU138" s="236" t="s">
        <v>82</v>
      </c>
      <c r="AV138" s="13" t="s">
        <v>82</v>
      </c>
      <c r="AW138" s="13" t="s">
        <v>33</v>
      </c>
      <c r="AX138" s="13" t="s">
        <v>73</v>
      </c>
      <c r="AY138" s="236" t="s">
        <v>129</v>
      </c>
    </row>
    <row r="139" s="13" customFormat="1">
      <c r="A139" s="13"/>
      <c r="B139" s="225"/>
      <c r="C139" s="226"/>
      <c r="D139" s="227" t="s">
        <v>139</v>
      </c>
      <c r="E139" s="228" t="s">
        <v>19</v>
      </c>
      <c r="F139" s="229" t="s">
        <v>213</v>
      </c>
      <c r="G139" s="226"/>
      <c r="H139" s="230">
        <v>71.099999999999994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139</v>
      </c>
      <c r="AU139" s="236" t="s">
        <v>82</v>
      </c>
      <c r="AV139" s="13" t="s">
        <v>82</v>
      </c>
      <c r="AW139" s="13" t="s">
        <v>33</v>
      </c>
      <c r="AX139" s="13" t="s">
        <v>73</v>
      </c>
      <c r="AY139" s="236" t="s">
        <v>129</v>
      </c>
    </row>
    <row r="140" s="14" customFormat="1">
      <c r="A140" s="14"/>
      <c r="B140" s="237"/>
      <c r="C140" s="238"/>
      <c r="D140" s="227" t="s">
        <v>139</v>
      </c>
      <c r="E140" s="239" t="s">
        <v>19</v>
      </c>
      <c r="F140" s="240" t="s">
        <v>140</v>
      </c>
      <c r="G140" s="238"/>
      <c r="H140" s="241">
        <v>717.10000000000002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139</v>
      </c>
      <c r="AU140" s="247" t="s">
        <v>82</v>
      </c>
      <c r="AV140" s="14" t="s">
        <v>135</v>
      </c>
      <c r="AW140" s="14" t="s">
        <v>33</v>
      </c>
      <c r="AX140" s="14" t="s">
        <v>34</v>
      </c>
      <c r="AY140" s="247" t="s">
        <v>129</v>
      </c>
    </row>
    <row r="141" s="2" customFormat="1" ht="49.05" customHeight="1">
      <c r="A141" s="40"/>
      <c r="B141" s="41"/>
      <c r="C141" s="207" t="s">
        <v>214</v>
      </c>
      <c r="D141" s="207" t="s">
        <v>131</v>
      </c>
      <c r="E141" s="208" t="s">
        <v>215</v>
      </c>
      <c r="F141" s="209" t="s">
        <v>216</v>
      </c>
      <c r="G141" s="210" t="s">
        <v>88</v>
      </c>
      <c r="H141" s="211">
        <v>293</v>
      </c>
      <c r="I141" s="212"/>
      <c r="J141" s="213">
        <f>ROUND(I141*H141,2)</f>
        <v>0</v>
      </c>
      <c r="K141" s="209" t="s">
        <v>134</v>
      </c>
      <c r="L141" s="46"/>
      <c r="M141" s="214" t="s">
        <v>19</v>
      </c>
      <c r="N141" s="215" t="s">
        <v>44</v>
      </c>
      <c r="O141" s="86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135</v>
      </c>
      <c r="AT141" s="218" t="s">
        <v>131</v>
      </c>
      <c r="AU141" s="218" t="s">
        <v>82</v>
      </c>
      <c r="AY141" s="19" t="s">
        <v>129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34</v>
      </c>
      <c r="BK141" s="219">
        <f>ROUND(I141*H141,2)</f>
        <v>0</v>
      </c>
      <c r="BL141" s="19" t="s">
        <v>135</v>
      </c>
      <c r="BM141" s="218" t="s">
        <v>217</v>
      </c>
    </row>
    <row r="142" s="2" customFormat="1">
      <c r="A142" s="40"/>
      <c r="B142" s="41"/>
      <c r="C142" s="42"/>
      <c r="D142" s="220" t="s">
        <v>137</v>
      </c>
      <c r="E142" s="42"/>
      <c r="F142" s="221" t="s">
        <v>218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137</v>
      </c>
      <c r="AU142" s="19" t="s">
        <v>82</v>
      </c>
    </row>
    <row r="143" s="12" customFormat="1" ht="22.8" customHeight="1">
      <c r="A143" s="12"/>
      <c r="B143" s="191"/>
      <c r="C143" s="192"/>
      <c r="D143" s="193" t="s">
        <v>72</v>
      </c>
      <c r="E143" s="205" t="s">
        <v>159</v>
      </c>
      <c r="F143" s="205" t="s">
        <v>219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SUM(P144:P204)</f>
        <v>0</v>
      </c>
      <c r="Q143" s="199"/>
      <c r="R143" s="200">
        <f>SUM(R144:R204)</f>
        <v>229.98142000000001</v>
      </c>
      <c r="S143" s="199"/>
      <c r="T143" s="201">
        <f>SUM(T144:T204)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34</v>
      </c>
      <c r="AT143" s="203" t="s">
        <v>72</v>
      </c>
      <c r="AU143" s="203" t="s">
        <v>34</v>
      </c>
      <c r="AY143" s="202" t="s">
        <v>129</v>
      </c>
      <c r="BK143" s="204">
        <f>SUM(BK144:BK204)</f>
        <v>0</v>
      </c>
    </row>
    <row r="144" s="2" customFormat="1" ht="37.8" customHeight="1">
      <c r="A144" s="40"/>
      <c r="B144" s="41"/>
      <c r="C144" s="207" t="s">
        <v>8</v>
      </c>
      <c r="D144" s="207" t="s">
        <v>131</v>
      </c>
      <c r="E144" s="208" t="s">
        <v>220</v>
      </c>
      <c r="F144" s="209" t="s">
        <v>221</v>
      </c>
      <c r="G144" s="210" t="s">
        <v>88</v>
      </c>
      <c r="H144" s="211">
        <v>1434.2000000000001</v>
      </c>
      <c r="I144" s="212"/>
      <c r="J144" s="213">
        <f>ROUND(I144*H144,2)</f>
        <v>0</v>
      </c>
      <c r="K144" s="209" t="s">
        <v>134</v>
      </c>
      <c r="L144" s="46"/>
      <c r="M144" s="214" t="s">
        <v>19</v>
      </c>
      <c r="N144" s="215" t="s">
        <v>44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135</v>
      </c>
      <c r="AT144" s="218" t="s">
        <v>131</v>
      </c>
      <c r="AU144" s="218" t="s">
        <v>82</v>
      </c>
      <c r="AY144" s="19" t="s">
        <v>129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34</v>
      </c>
      <c r="BK144" s="219">
        <f>ROUND(I144*H144,2)</f>
        <v>0</v>
      </c>
      <c r="BL144" s="19" t="s">
        <v>135</v>
      </c>
      <c r="BM144" s="218" t="s">
        <v>222</v>
      </c>
    </row>
    <row r="145" s="2" customFormat="1">
      <c r="A145" s="40"/>
      <c r="B145" s="41"/>
      <c r="C145" s="42"/>
      <c r="D145" s="220" t="s">
        <v>137</v>
      </c>
      <c r="E145" s="42"/>
      <c r="F145" s="221" t="s">
        <v>223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137</v>
      </c>
      <c r="AU145" s="19" t="s">
        <v>82</v>
      </c>
    </row>
    <row r="146" s="15" customFormat="1">
      <c r="A146" s="15"/>
      <c r="B146" s="248"/>
      <c r="C146" s="249"/>
      <c r="D146" s="227" t="s">
        <v>139</v>
      </c>
      <c r="E146" s="250" t="s">
        <v>19</v>
      </c>
      <c r="F146" s="251" t="s">
        <v>224</v>
      </c>
      <c r="G146" s="249"/>
      <c r="H146" s="250" t="s">
        <v>19</v>
      </c>
      <c r="I146" s="252"/>
      <c r="J146" s="249"/>
      <c r="K146" s="249"/>
      <c r="L146" s="253"/>
      <c r="M146" s="254"/>
      <c r="N146" s="255"/>
      <c r="O146" s="255"/>
      <c r="P146" s="255"/>
      <c r="Q146" s="255"/>
      <c r="R146" s="255"/>
      <c r="S146" s="255"/>
      <c r="T146" s="25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7" t="s">
        <v>139</v>
      </c>
      <c r="AU146" s="257" t="s">
        <v>82</v>
      </c>
      <c r="AV146" s="15" t="s">
        <v>34</v>
      </c>
      <c r="AW146" s="15" t="s">
        <v>33</v>
      </c>
      <c r="AX146" s="15" t="s">
        <v>73</v>
      </c>
      <c r="AY146" s="257" t="s">
        <v>129</v>
      </c>
    </row>
    <row r="147" s="15" customFormat="1">
      <c r="A147" s="15"/>
      <c r="B147" s="248"/>
      <c r="C147" s="249"/>
      <c r="D147" s="227" t="s">
        <v>139</v>
      </c>
      <c r="E147" s="250" t="s">
        <v>19</v>
      </c>
      <c r="F147" s="251" t="s">
        <v>150</v>
      </c>
      <c r="G147" s="249"/>
      <c r="H147" s="250" t="s">
        <v>19</v>
      </c>
      <c r="I147" s="252"/>
      <c r="J147" s="249"/>
      <c r="K147" s="249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139</v>
      </c>
      <c r="AU147" s="257" t="s">
        <v>82</v>
      </c>
      <c r="AV147" s="15" t="s">
        <v>34</v>
      </c>
      <c r="AW147" s="15" t="s">
        <v>33</v>
      </c>
      <c r="AX147" s="15" t="s">
        <v>73</v>
      </c>
      <c r="AY147" s="257" t="s">
        <v>129</v>
      </c>
    </row>
    <row r="148" s="13" customFormat="1">
      <c r="A148" s="13"/>
      <c r="B148" s="225"/>
      <c r="C148" s="226"/>
      <c r="D148" s="227" t="s">
        <v>139</v>
      </c>
      <c r="E148" s="228" t="s">
        <v>19</v>
      </c>
      <c r="F148" s="229" t="s">
        <v>212</v>
      </c>
      <c r="G148" s="226"/>
      <c r="H148" s="230">
        <v>646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139</v>
      </c>
      <c r="AU148" s="236" t="s">
        <v>82</v>
      </c>
      <c r="AV148" s="13" t="s">
        <v>82</v>
      </c>
      <c r="AW148" s="13" t="s">
        <v>33</v>
      </c>
      <c r="AX148" s="13" t="s">
        <v>73</v>
      </c>
      <c r="AY148" s="236" t="s">
        <v>129</v>
      </c>
    </row>
    <row r="149" s="13" customFormat="1">
      <c r="A149" s="13"/>
      <c r="B149" s="225"/>
      <c r="C149" s="226"/>
      <c r="D149" s="227" t="s">
        <v>139</v>
      </c>
      <c r="E149" s="228" t="s">
        <v>19</v>
      </c>
      <c r="F149" s="229" t="s">
        <v>213</v>
      </c>
      <c r="G149" s="226"/>
      <c r="H149" s="230">
        <v>71.099999999999994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139</v>
      </c>
      <c r="AU149" s="236" t="s">
        <v>82</v>
      </c>
      <c r="AV149" s="13" t="s">
        <v>82</v>
      </c>
      <c r="AW149" s="13" t="s">
        <v>33</v>
      </c>
      <c r="AX149" s="13" t="s">
        <v>73</v>
      </c>
      <c r="AY149" s="236" t="s">
        <v>129</v>
      </c>
    </row>
    <row r="150" s="16" customFormat="1">
      <c r="A150" s="16"/>
      <c r="B150" s="268"/>
      <c r="C150" s="269"/>
      <c r="D150" s="227" t="s">
        <v>139</v>
      </c>
      <c r="E150" s="270" t="s">
        <v>19</v>
      </c>
      <c r="F150" s="271" t="s">
        <v>225</v>
      </c>
      <c r="G150" s="269"/>
      <c r="H150" s="272">
        <v>717.10000000000002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78" t="s">
        <v>139</v>
      </c>
      <c r="AU150" s="278" t="s">
        <v>82</v>
      </c>
      <c r="AV150" s="16" t="s">
        <v>90</v>
      </c>
      <c r="AW150" s="16" t="s">
        <v>33</v>
      </c>
      <c r="AX150" s="16" t="s">
        <v>73</v>
      </c>
      <c r="AY150" s="278" t="s">
        <v>129</v>
      </c>
    </row>
    <row r="151" s="13" customFormat="1">
      <c r="A151" s="13"/>
      <c r="B151" s="225"/>
      <c r="C151" s="226"/>
      <c r="D151" s="227" t="s">
        <v>139</v>
      </c>
      <c r="E151" s="228" t="s">
        <v>19</v>
      </c>
      <c r="F151" s="229" t="s">
        <v>226</v>
      </c>
      <c r="G151" s="226"/>
      <c r="H151" s="230">
        <v>717.10000000000002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139</v>
      </c>
      <c r="AU151" s="236" t="s">
        <v>82</v>
      </c>
      <c r="AV151" s="13" t="s">
        <v>82</v>
      </c>
      <c r="AW151" s="13" t="s">
        <v>33</v>
      </c>
      <c r="AX151" s="13" t="s">
        <v>73</v>
      </c>
      <c r="AY151" s="236" t="s">
        <v>129</v>
      </c>
    </row>
    <row r="152" s="16" customFormat="1">
      <c r="A152" s="16"/>
      <c r="B152" s="268"/>
      <c r="C152" s="269"/>
      <c r="D152" s="227" t="s">
        <v>139</v>
      </c>
      <c r="E152" s="270" t="s">
        <v>19</v>
      </c>
      <c r="F152" s="271" t="s">
        <v>225</v>
      </c>
      <c r="G152" s="269"/>
      <c r="H152" s="272">
        <v>717.10000000000002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8" t="s">
        <v>139</v>
      </c>
      <c r="AU152" s="278" t="s">
        <v>82</v>
      </c>
      <c r="AV152" s="16" t="s">
        <v>90</v>
      </c>
      <c r="AW152" s="16" t="s">
        <v>33</v>
      </c>
      <c r="AX152" s="16" t="s">
        <v>73</v>
      </c>
      <c r="AY152" s="278" t="s">
        <v>129</v>
      </c>
    </row>
    <row r="153" s="14" customFormat="1">
      <c r="A153" s="14"/>
      <c r="B153" s="237"/>
      <c r="C153" s="238"/>
      <c r="D153" s="227" t="s">
        <v>139</v>
      </c>
      <c r="E153" s="239" t="s">
        <v>19</v>
      </c>
      <c r="F153" s="240" t="s">
        <v>140</v>
      </c>
      <c r="G153" s="238"/>
      <c r="H153" s="241">
        <v>1434.2000000000001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139</v>
      </c>
      <c r="AU153" s="247" t="s">
        <v>82</v>
      </c>
      <c r="AV153" s="14" t="s">
        <v>135</v>
      </c>
      <c r="AW153" s="14" t="s">
        <v>33</v>
      </c>
      <c r="AX153" s="14" t="s">
        <v>34</v>
      </c>
      <c r="AY153" s="247" t="s">
        <v>129</v>
      </c>
    </row>
    <row r="154" s="2" customFormat="1" ht="44.25" customHeight="1">
      <c r="A154" s="40"/>
      <c r="B154" s="41"/>
      <c r="C154" s="207" t="s">
        <v>227</v>
      </c>
      <c r="D154" s="207" t="s">
        <v>131</v>
      </c>
      <c r="E154" s="208" t="s">
        <v>228</v>
      </c>
      <c r="F154" s="209" t="s">
        <v>229</v>
      </c>
      <c r="G154" s="210" t="s">
        <v>88</v>
      </c>
      <c r="H154" s="211">
        <v>605</v>
      </c>
      <c r="I154" s="212"/>
      <c r="J154" s="213">
        <f>ROUND(I154*H154,2)</f>
        <v>0</v>
      </c>
      <c r="K154" s="209" t="s">
        <v>134</v>
      </c>
      <c r="L154" s="46"/>
      <c r="M154" s="214" t="s">
        <v>19</v>
      </c>
      <c r="N154" s="215" t="s">
        <v>44</v>
      </c>
      <c r="O154" s="86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8" t="s">
        <v>135</v>
      </c>
      <c r="AT154" s="218" t="s">
        <v>131</v>
      </c>
      <c r="AU154" s="218" t="s">
        <v>82</v>
      </c>
      <c r="AY154" s="19" t="s">
        <v>129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34</v>
      </c>
      <c r="BK154" s="219">
        <f>ROUND(I154*H154,2)</f>
        <v>0</v>
      </c>
      <c r="BL154" s="19" t="s">
        <v>135</v>
      </c>
      <c r="BM154" s="218" t="s">
        <v>230</v>
      </c>
    </row>
    <row r="155" s="2" customFormat="1">
      <c r="A155" s="40"/>
      <c r="B155" s="41"/>
      <c r="C155" s="42"/>
      <c r="D155" s="220" t="s">
        <v>137</v>
      </c>
      <c r="E155" s="42"/>
      <c r="F155" s="221" t="s">
        <v>231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137</v>
      </c>
      <c r="AU155" s="19" t="s">
        <v>82</v>
      </c>
    </row>
    <row r="156" s="15" customFormat="1">
      <c r="A156" s="15"/>
      <c r="B156" s="248"/>
      <c r="C156" s="249"/>
      <c r="D156" s="227" t="s">
        <v>139</v>
      </c>
      <c r="E156" s="250" t="s">
        <v>19</v>
      </c>
      <c r="F156" s="251" t="s">
        <v>150</v>
      </c>
      <c r="G156" s="249"/>
      <c r="H156" s="250" t="s">
        <v>19</v>
      </c>
      <c r="I156" s="252"/>
      <c r="J156" s="249"/>
      <c r="K156" s="249"/>
      <c r="L156" s="253"/>
      <c r="M156" s="254"/>
      <c r="N156" s="255"/>
      <c r="O156" s="255"/>
      <c r="P156" s="255"/>
      <c r="Q156" s="255"/>
      <c r="R156" s="255"/>
      <c r="S156" s="255"/>
      <c r="T156" s="25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7" t="s">
        <v>139</v>
      </c>
      <c r="AU156" s="257" t="s">
        <v>82</v>
      </c>
      <c r="AV156" s="15" t="s">
        <v>34</v>
      </c>
      <c r="AW156" s="15" t="s">
        <v>33</v>
      </c>
      <c r="AX156" s="15" t="s">
        <v>73</v>
      </c>
      <c r="AY156" s="257" t="s">
        <v>129</v>
      </c>
    </row>
    <row r="157" s="13" customFormat="1">
      <c r="A157" s="13"/>
      <c r="B157" s="225"/>
      <c r="C157" s="226"/>
      <c r="D157" s="227" t="s">
        <v>139</v>
      </c>
      <c r="E157" s="228" t="s">
        <v>19</v>
      </c>
      <c r="F157" s="229" t="s">
        <v>91</v>
      </c>
      <c r="G157" s="226"/>
      <c r="H157" s="230">
        <v>605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139</v>
      </c>
      <c r="AU157" s="236" t="s">
        <v>82</v>
      </c>
      <c r="AV157" s="13" t="s">
        <v>82</v>
      </c>
      <c r="AW157" s="13" t="s">
        <v>33</v>
      </c>
      <c r="AX157" s="13" t="s">
        <v>73</v>
      </c>
      <c r="AY157" s="236" t="s">
        <v>129</v>
      </c>
    </row>
    <row r="158" s="14" customFormat="1">
      <c r="A158" s="14"/>
      <c r="B158" s="237"/>
      <c r="C158" s="238"/>
      <c r="D158" s="227" t="s">
        <v>139</v>
      </c>
      <c r="E158" s="239" t="s">
        <v>19</v>
      </c>
      <c r="F158" s="240" t="s">
        <v>140</v>
      </c>
      <c r="G158" s="238"/>
      <c r="H158" s="241">
        <v>605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139</v>
      </c>
      <c r="AU158" s="247" t="s">
        <v>82</v>
      </c>
      <c r="AV158" s="14" t="s">
        <v>135</v>
      </c>
      <c r="AW158" s="14" t="s">
        <v>33</v>
      </c>
      <c r="AX158" s="14" t="s">
        <v>34</v>
      </c>
      <c r="AY158" s="247" t="s">
        <v>129</v>
      </c>
    </row>
    <row r="159" s="2" customFormat="1" ht="44.25" customHeight="1">
      <c r="A159" s="40"/>
      <c r="B159" s="41"/>
      <c r="C159" s="207" t="s">
        <v>232</v>
      </c>
      <c r="D159" s="207" t="s">
        <v>131</v>
      </c>
      <c r="E159" s="208" t="s">
        <v>233</v>
      </c>
      <c r="F159" s="209" t="s">
        <v>234</v>
      </c>
      <c r="G159" s="210" t="s">
        <v>88</v>
      </c>
      <c r="H159" s="211">
        <v>31</v>
      </c>
      <c r="I159" s="212"/>
      <c r="J159" s="213">
        <f>ROUND(I159*H159,2)</f>
        <v>0</v>
      </c>
      <c r="K159" s="209" t="s">
        <v>134</v>
      </c>
      <c r="L159" s="46"/>
      <c r="M159" s="214" t="s">
        <v>19</v>
      </c>
      <c r="N159" s="215" t="s">
        <v>44</v>
      </c>
      <c r="O159" s="86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135</v>
      </c>
      <c r="AT159" s="218" t="s">
        <v>131</v>
      </c>
      <c r="AU159" s="218" t="s">
        <v>82</v>
      </c>
      <c r="AY159" s="19" t="s">
        <v>129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34</v>
      </c>
      <c r="BK159" s="219">
        <f>ROUND(I159*H159,2)</f>
        <v>0</v>
      </c>
      <c r="BL159" s="19" t="s">
        <v>135</v>
      </c>
      <c r="BM159" s="218" t="s">
        <v>235</v>
      </c>
    </row>
    <row r="160" s="2" customFormat="1">
      <c r="A160" s="40"/>
      <c r="B160" s="41"/>
      <c r="C160" s="42"/>
      <c r="D160" s="220" t="s">
        <v>137</v>
      </c>
      <c r="E160" s="42"/>
      <c r="F160" s="221" t="s">
        <v>236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82</v>
      </c>
    </row>
    <row r="161" s="15" customFormat="1">
      <c r="A161" s="15"/>
      <c r="B161" s="248"/>
      <c r="C161" s="249"/>
      <c r="D161" s="227" t="s">
        <v>139</v>
      </c>
      <c r="E161" s="250" t="s">
        <v>19</v>
      </c>
      <c r="F161" s="251" t="s">
        <v>237</v>
      </c>
      <c r="G161" s="249"/>
      <c r="H161" s="250" t="s">
        <v>19</v>
      </c>
      <c r="I161" s="252"/>
      <c r="J161" s="249"/>
      <c r="K161" s="249"/>
      <c r="L161" s="253"/>
      <c r="M161" s="254"/>
      <c r="N161" s="255"/>
      <c r="O161" s="255"/>
      <c r="P161" s="255"/>
      <c r="Q161" s="255"/>
      <c r="R161" s="255"/>
      <c r="S161" s="255"/>
      <c r="T161" s="25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7" t="s">
        <v>139</v>
      </c>
      <c r="AU161" s="257" t="s">
        <v>82</v>
      </c>
      <c r="AV161" s="15" t="s">
        <v>34</v>
      </c>
      <c r="AW161" s="15" t="s">
        <v>33</v>
      </c>
      <c r="AX161" s="15" t="s">
        <v>73</v>
      </c>
      <c r="AY161" s="257" t="s">
        <v>129</v>
      </c>
    </row>
    <row r="162" s="13" customFormat="1">
      <c r="A162" s="13"/>
      <c r="B162" s="225"/>
      <c r="C162" s="226"/>
      <c r="D162" s="227" t="s">
        <v>139</v>
      </c>
      <c r="E162" s="228" t="s">
        <v>19</v>
      </c>
      <c r="F162" s="229" t="s">
        <v>98</v>
      </c>
      <c r="G162" s="226"/>
      <c r="H162" s="230">
        <v>31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139</v>
      </c>
      <c r="AU162" s="236" t="s">
        <v>82</v>
      </c>
      <c r="AV162" s="13" t="s">
        <v>82</v>
      </c>
      <c r="AW162" s="13" t="s">
        <v>33</v>
      </c>
      <c r="AX162" s="13" t="s">
        <v>73</v>
      </c>
      <c r="AY162" s="236" t="s">
        <v>129</v>
      </c>
    </row>
    <row r="163" s="14" customFormat="1">
      <c r="A163" s="14"/>
      <c r="B163" s="237"/>
      <c r="C163" s="238"/>
      <c r="D163" s="227" t="s">
        <v>139</v>
      </c>
      <c r="E163" s="239" t="s">
        <v>19</v>
      </c>
      <c r="F163" s="240" t="s">
        <v>140</v>
      </c>
      <c r="G163" s="238"/>
      <c r="H163" s="241">
        <v>31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139</v>
      </c>
      <c r="AU163" s="247" t="s">
        <v>82</v>
      </c>
      <c r="AV163" s="14" t="s">
        <v>135</v>
      </c>
      <c r="AW163" s="14" t="s">
        <v>33</v>
      </c>
      <c r="AX163" s="14" t="s">
        <v>34</v>
      </c>
      <c r="AY163" s="247" t="s">
        <v>129</v>
      </c>
    </row>
    <row r="164" s="2" customFormat="1" ht="44.25" customHeight="1">
      <c r="A164" s="40"/>
      <c r="B164" s="41"/>
      <c r="C164" s="207" t="s">
        <v>238</v>
      </c>
      <c r="D164" s="207" t="s">
        <v>131</v>
      </c>
      <c r="E164" s="208" t="s">
        <v>239</v>
      </c>
      <c r="F164" s="209" t="s">
        <v>240</v>
      </c>
      <c r="G164" s="210" t="s">
        <v>88</v>
      </c>
      <c r="H164" s="211">
        <v>31</v>
      </c>
      <c r="I164" s="212"/>
      <c r="J164" s="213">
        <f>ROUND(I164*H164,2)</f>
        <v>0</v>
      </c>
      <c r="K164" s="209" t="s">
        <v>134</v>
      </c>
      <c r="L164" s="46"/>
      <c r="M164" s="214" t="s">
        <v>19</v>
      </c>
      <c r="N164" s="215" t="s">
        <v>44</v>
      </c>
      <c r="O164" s="86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135</v>
      </c>
      <c r="AT164" s="218" t="s">
        <v>131</v>
      </c>
      <c r="AU164" s="218" t="s">
        <v>82</v>
      </c>
      <c r="AY164" s="19" t="s">
        <v>129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34</v>
      </c>
      <c r="BK164" s="219">
        <f>ROUND(I164*H164,2)</f>
        <v>0</v>
      </c>
      <c r="BL164" s="19" t="s">
        <v>135</v>
      </c>
      <c r="BM164" s="218" t="s">
        <v>241</v>
      </c>
    </row>
    <row r="165" s="2" customFormat="1">
      <c r="A165" s="40"/>
      <c r="B165" s="41"/>
      <c r="C165" s="42"/>
      <c r="D165" s="220" t="s">
        <v>137</v>
      </c>
      <c r="E165" s="42"/>
      <c r="F165" s="221" t="s">
        <v>242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137</v>
      </c>
      <c r="AU165" s="19" t="s">
        <v>82</v>
      </c>
    </row>
    <row r="166" s="15" customFormat="1">
      <c r="A166" s="15"/>
      <c r="B166" s="248"/>
      <c r="C166" s="249"/>
      <c r="D166" s="227" t="s">
        <v>139</v>
      </c>
      <c r="E166" s="250" t="s">
        <v>19</v>
      </c>
      <c r="F166" s="251" t="s">
        <v>237</v>
      </c>
      <c r="G166" s="249"/>
      <c r="H166" s="250" t="s">
        <v>19</v>
      </c>
      <c r="I166" s="252"/>
      <c r="J166" s="249"/>
      <c r="K166" s="249"/>
      <c r="L166" s="253"/>
      <c r="M166" s="254"/>
      <c r="N166" s="255"/>
      <c r="O166" s="255"/>
      <c r="P166" s="255"/>
      <c r="Q166" s="255"/>
      <c r="R166" s="255"/>
      <c r="S166" s="255"/>
      <c r="T166" s="25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7" t="s">
        <v>139</v>
      </c>
      <c r="AU166" s="257" t="s">
        <v>82</v>
      </c>
      <c r="AV166" s="15" t="s">
        <v>34</v>
      </c>
      <c r="AW166" s="15" t="s">
        <v>33</v>
      </c>
      <c r="AX166" s="15" t="s">
        <v>73</v>
      </c>
      <c r="AY166" s="257" t="s">
        <v>129</v>
      </c>
    </row>
    <row r="167" s="13" customFormat="1">
      <c r="A167" s="13"/>
      <c r="B167" s="225"/>
      <c r="C167" s="226"/>
      <c r="D167" s="227" t="s">
        <v>139</v>
      </c>
      <c r="E167" s="228" t="s">
        <v>19</v>
      </c>
      <c r="F167" s="229" t="s">
        <v>98</v>
      </c>
      <c r="G167" s="226"/>
      <c r="H167" s="230">
        <v>31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139</v>
      </c>
      <c r="AU167" s="236" t="s">
        <v>82</v>
      </c>
      <c r="AV167" s="13" t="s">
        <v>82</v>
      </c>
      <c r="AW167" s="13" t="s">
        <v>33</v>
      </c>
      <c r="AX167" s="13" t="s">
        <v>73</v>
      </c>
      <c r="AY167" s="236" t="s">
        <v>129</v>
      </c>
    </row>
    <row r="168" s="14" customFormat="1">
      <c r="A168" s="14"/>
      <c r="B168" s="237"/>
      <c r="C168" s="238"/>
      <c r="D168" s="227" t="s">
        <v>139</v>
      </c>
      <c r="E168" s="239" t="s">
        <v>19</v>
      </c>
      <c r="F168" s="240" t="s">
        <v>140</v>
      </c>
      <c r="G168" s="238"/>
      <c r="H168" s="241">
        <v>31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139</v>
      </c>
      <c r="AU168" s="247" t="s">
        <v>82</v>
      </c>
      <c r="AV168" s="14" t="s">
        <v>135</v>
      </c>
      <c r="AW168" s="14" t="s">
        <v>33</v>
      </c>
      <c r="AX168" s="14" t="s">
        <v>34</v>
      </c>
      <c r="AY168" s="247" t="s">
        <v>129</v>
      </c>
    </row>
    <row r="169" s="2" customFormat="1" ht="44.25" customHeight="1">
      <c r="A169" s="40"/>
      <c r="B169" s="41"/>
      <c r="C169" s="207" t="s">
        <v>243</v>
      </c>
      <c r="D169" s="207" t="s">
        <v>131</v>
      </c>
      <c r="E169" s="208" t="s">
        <v>244</v>
      </c>
      <c r="F169" s="209" t="s">
        <v>245</v>
      </c>
      <c r="G169" s="210" t="s">
        <v>88</v>
      </c>
      <c r="H169" s="211">
        <v>717.10000000000002</v>
      </c>
      <c r="I169" s="212"/>
      <c r="J169" s="213">
        <f>ROUND(I169*H169,2)</f>
        <v>0</v>
      </c>
      <c r="K169" s="209" t="s">
        <v>19</v>
      </c>
      <c r="L169" s="46"/>
      <c r="M169" s="214" t="s">
        <v>19</v>
      </c>
      <c r="N169" s="215" t="s">
        <v>44</v>
      </c>
      <c r="O169" s="86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135</v>
      </c>
      <c r="AT169" s="218" t="s">
        <v>131</v>
      </c>
      <c r="AU169" s="218" t="s">
        <v>82</v>
      </c>
      <c r="AY169" s="19" t="s">
        <v>129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34</v>
      </c>
      <c r="BK169" s="219">
        <f>ROUND(I169*H169,2)</f>
        <v>0</v>
      </c>
      <c r="BL169" s="19" t="s">
        <v>135</v>
      </c>
      <c r="BM169" s="218" t="s">
        <v>246</v>
      </c>
    </row>
    <row r="170" s="15" customFormat="1">
      <c r="A170" s="15"/>
      <c r="B170" s="248"/>
      <c r="C170" s="249"/>
      <c r="D170" s="227" t="s">
        <v>139</v>
      </c>
      <c r="E170" s="250" t="s">
        <v>19</v>
      </c>
      <c r="F170" s="251" t="s">
        <v>247</v>
      </c>
      <c r="G170" s="249"/>
      <c r="H170" s="250" t="s">
        <v>19</v>
      </c>
      <c r="I170" s="252"/>
      <c r="J170" s="249"/>
      <c r="K170" s="249"/>
      <c r="L170" s="253"/>
      <c r="M170" s="254"/>
      <c r="N170" s="255"/>
      <c r="O170" s="255"/>
      <c r="P170" s="255"/>
      <c r="Q170" s="255"/>
      <c r="R170" s="255"/>
      <c r="S170" s="255"/>
      <c r="T170" s="25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7" t="s">
        <v>139</v>
      </c>
      <c r="AU170" s="257" t="s">
        <v>82</v>
      </c>
      <c r="AV170" s="15" t="s">
        <v>34</v>
      </c>
      <c r="AW170" s="15" t="s">
        <v>33</v>
      </c>
      <c r="AX170" s="15" t="s">
        <v>73</v>
      </c>
      <c r="AY170" s="257" t="s">
        <v>129</v>
      </c>
    </row>
    <row r="171" s="15" customFormat="1">
      <c r="A171" s="15"/>
      <c r="B171" s="248"/>
      <c r="C171" s="249"/>
      <c r="D171" s="227" t="s">
        <v>139</v>
      </c>
      <c r="E171" s="250" t="s">
        <v>19</v>
      </c>
      <c r="F171" s="251" t="s">
        <v>150</v>
      </c>
      <c r="G171" s="249"/>
      <c r="H171" s="250" t="s">
        <v>19</v>
      </c>
      <c r="I171" s="252"/>
      <c r="J171" s="249"/>
      <c r="K171" s="249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139</v>
      </c>
      <c r="AU171" s="257" t="s">
        <v>82</v>
      </c>
      <c r="AV171" s="15" t="s">
        <v>34</v>
      </c>
      <c r="AW171" s="15" t="s">
        <v>33</v>
      </c>
      <c r="AX171" s="15" t="s">
        <v>73</v>
      </c>
      <c r="AY171" s="257" t="s">
        <v>129</v>
      </c>
    </row>
    <row r="172" s="13" customFormat="1">
      <c r="A172" s="13"/>
      <c r="B172" s="225"/>
      <c r="C172" s="226"/>
      <c r="D172" s="227" t="s">
        <v>139</v>
      </c>
      <c r="E172" s="228" t="s">
        <v>19</v>
      </c>
      <c r="F172" s="229" t="s">
        <v>212</v>
      </c>
      <c r="G172" s="226"/>
      <c r="H172" s="230">
        <v>646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139</v>
      </c>
      <c r="AU172" s="236" t="s">
        <v>82</v>
      </c>
      <c r="AV172" s="13" t="s">
        <v>82</v>
      </c>
      <c r="AW172" s="13" t="s">
        <v>33</v>
      </c>
      <c r="AX172" s="13" t="s">
        <v>73</v>
      </c>
      <c r="AY172" s="236" t="s">
        <v>129</v>
      </c>
    </row>
    <row r="173" s="13" customFormat="1">
      <c r="A173" s="13"/>
      <c r="B173" s="225"/>
      <c r="C173" s="226"/>
      <c r="D173" s="227" t="s">
        <v>139</v>
      </c>
      <c r="E173" s="228" t="s">
        <v>19</v>
      </c>
      <c r="F173" s="229" t="s">
        <v>213</v>
      </c>
      <c r="G173" s="226"/>
      <c r="H173" s="230">
        <v>71.099999999999994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139</v>
      </c>
      <c r="AU173" s="236" t="s">
        <v>82</v>
      </c>
      <c r="AV173" s="13" t="s">
        <v>82</v>
      </c>
      <c r="AW173" s="13" t="s">
        <v>33</v>
      </c>
      <c r="AX173" s="13" t="s">
        <v>73</v>
      </c>
      <c r="AY173" s="236" t="s">
        <v>129</v>
      </c>
    </row>
    <row r="174" s="14" customFormat="1">
      <c r="A174" s="14"/>
      <c r="B174" s="237"/>
      <c r="C174" s="238"/>
      <c r="D174" s="227" t="s">
        <v>139</v>
      </c>
      <c r="E174" s="239" t="s">
        <v>19</v>
      </c>
      <c r="F174" s="240" t="s">
        <v>140</v>
      </c>
      <c r="G174" s="238"/>
      <c r="H174" s="241">
        <v>717.10000000000002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139</v>
      </c>
      <c r="AU174" s="247" t="s">
        <v>82</v>
      </c>
      <c r="AV174" s="14" t="s">
        <v>135</v>
      </c>
      <c r="AW174" s="14" t="s">
        <v>33</v>
      </c>
      <c r="AX174" s="14" t="s">
        <v>34</v>
      </c>
      <c r="AY174" s="247" t="s">
        <v>129</v>
      </c>
    </row>
    <row r="175" s="2" customFormat="1" ht="44.25" customHeight="1">
      <c r="A175" s="40"/>
      <c r="B175" s="41"/>
      <c r="C175" s="207" t="s">
        <v>248</v>
      </c>
      <c r="D175" s="207" t="s">
        <v>131</v>
      </c>
      <c r="E175" s="208" t="s">
        <v>249</v>
      </c>
      <c r="F175" s="209" t="s">
        <v>250</v>
      </c>
      <c r="G175" s="210" t="s">
        <v>88</v>
      </c>
      <c r="H175" s="211">
        <v>717.10000000000002</v>
      </c>
      <c r="I175" s="212"/>
      <c r="J175" s="213">
        <f>ROUND(I175*H175,2)</f>
        <v>0</v>
      </c>
      <c r="K175" s="209" t="s">
        <v>19</v>
      </c>
      <c r="L175" s="46"/>
      <c r="M175" s="214" t="s">
        <v>19</v>
      </c>
      <c r="N175" s="215" t="s">
        <v>44</v>
      </c>
      <c r="O175" s="86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135</v>
      </c>
      <c r="AT175" s="218" t="s">
        <v>131</v>
      </c>
      <c r="AU175" s="218" t="s">
        <v>82</v>
      </c>
      <c r="AY175" s="19" t="s">
        <v>129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34</v>
      </c>
      <c r="BK175" s="219">
        <f>ROUND(I175*H175,2)</f>
        <v>0</v>
      </c>
      <c r="BL175" s="19" t="s">
        <v>135</v>
      </c>
      <c r="BM175" s="218" t="s">
        <v>251</v>
      </c>
    </row>
    <row r="176" s="15" customFormat="1">
      <c r="A176" s="15"/>
      <c r="B176" s="248"/>
      <c r="C176" s="249"/>
      <c r="D176" s="227" t="s">
        <v>139</v>
      </c>
      <c r="E176" s="250" t="s">
        <v>19</v>
      </c>
      <c r="F176" s="251" t="s">
        <v>247</v>
      </c>
      <c r="G176" s="249"/>
      <c r="H176" s="250" t="s">
        <v>19</v>
      </c>
      <c r="I176" s="252"/>
      <c r="J176" s="249"/>
      <c r="K176" s="249"/>
      <c r="L176" s="253"/>
      <c r="M176" s="254"/>
      <c r="N176" s="255"/>
      <c r="O176" s="255"/>
      <c r="P176" s="255"/>
      <c r="Q176" s="255"/>
      <c r="R176" s="255"/>
      <c r="S176" s="255"/>
      <c r="T176" s="25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7" t="s">
        <v>139</v>
      </c>
      <c r="AU176" s="257" t="s">
        <v>82</v>
      </c>
      <c r="AV176" s="15" t="s">
        <v>34</v>
      </c>
      <c r="AW176" s="15" t="s">
        <v>33</v>
      </c>
      <c r="AX176" s="15" t="s">
        <v>73</v>
      </c>
      <c r="AY176" s="257" t="s">
        <v>129</v>
      </c>
    </row>
    <row r="177" s="15" customFormat="1">
      <c r="A177" s="15"/>
      <c r="B177" s="248"/>
      <c r="C177" s="249"/>
      <c r="D177" s="227" t="s">
        <v>139</v>
      </c>
      <c r="E177" s="250" t="s">
        <v>19</v>
      </c>
      <c r="F177" s="251" t="s">
        <v>150</v>
      </c>
      <c r="G177" s="249"/>
      <c r="H177" s="250" t="s">
        <v>19</v>
      </c>
      <c r="I177" s="252"/>
      <c r="J177" s="249"/>
      <c r="K177" s="249"/>
      <c r="L177" s="253"/>
      <c r="M177" s="254"/>
      <c r="N177" s="255"/>
      <c r="O177" s="255"/>
      <c r="P177" s="255"/>
      <c r="Q177" s="255"/>
      <c r="R177" s="255"/>
      <c r="S177" s="255"/>
      <c r="T177" s="25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7" t="s">
        <v>139</v>
      </c>
      <c r="AU177" s="257" t="s">
        <v>82</v>
      </c>
      <c r="AV177" s="15" t="s">
        <v>34</v>
      </c>
      <c r="AW177" s="15" t="s">
        <v>33</v>
      </c>
      <c r="AX177" s="15" t="s">
        <v>73</v>
      </c>
      <c r="AY177" s="257" t="s">
        <v>129</v>
      </c>
    </row>
    <row r="178" s="13" customFormat="1">
      <c r="A178" s="13"/>
      <c r="B178" s="225"/>
      <c r="C178" s="226"/>
      <c r="D178" s="227" t="s">
        <v>139</v>
      </c>
      <c r="E178" s="228" t="s">
        <v>19</v>
      </c>
      <c r="F178" s="229" t="s">
        <v>212</v>
      </c>
      <c r="G178" s="226"/>
      <c r="H178" s="230">
        <v>646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139</v>
      </c>
      <c r="AU178" s="236" t="s">
        <v>82</v>
      </c>
      <c r="AV178" s="13" t="s">
        <v>82</v>
      </c>
      <c r="AW178" s="13" t="s">
        <v>33</v>
      </c>
      <c r="AX178" s="13" t="s">
        <v>73</v>
      </c>
      <c r="AY178" s="236" t="s">
        <v>129</v>
      </c>
    </row>
    <row r="179" s="13" customFormat="1">
      <c r="A179" s="13"/>
      <c r="B179" s="225"/>
      <c r="C179" s="226"/>
      <c r="D179" s="227" t="s">
        <v>139</v>
      </c>
      <c r="E179" s="228" t="s">
        <v>19</v>
      </c>
      <c r="F179" s="229" t="s">
        <v>213</v>
      </c>
      <c r="G179" s="226"/>
      <c r="H179" s="230">
        <v>71.099999999999994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139</v>
      </c>
      <c r="AU179" s="236" t="s">
        <v>82</v>
      </c>
      <c r="AV179" s="13" t="s">
        <v>82</v>
      </c>
      <c r="AW179" s="13" t="s">
        <v>33</v>
      </c>
      <c r="AX179" s="13" t="s">
        <v>73</v>
      </c>
      <c r="AY179" s="236" t="s">
        <v>129</v>
      </c>
    </row>
    <row r="180" s="14" customFormat="1">
      <c r="A180" s="14"/>
      <c r="B180" s="237"/>
      <c r="C180" s="238"/>
      <c r="D180" s="227" t="s">
        <v>139</v>
      </c>
      <c r="E180" s="239" t="s">
        <v>19</v>
      </c>
      <c r="F180" s="240" t="s">
        <v>140</v>
      </c>
      <c r="G180" s="238"/>
      <c r="H180" s="241">
        <v>717.10000000000002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139</v>
      </c>
      <c r="AU180" s="247" t="s">
        <v>82</v>
      </c>
      <c r="AV180" s="14" t="s">
        <v>135</v>
      </c>
      <c r="AW180" s="14" t="s">
        <v>33</v>
      </c>
      <c r="AX180" s="14" t="s">
        <v>34</v>
      </c>
      <c r="AY180" s="247" t="s">
        <v>129</v>
      </c>
    </row>
    <row r="181" s="2" customFormat="1" ht="33" customHeight="1">
      <c r="A181" s="40"/>
      <c r="B181" s="41"/>
      <c r="C181" s="207" t="s">
        <v>7</v>
      </c>
      <c r="D181" s="207" t="s">
        <v>131</v>
      </c>
      <c r="E181" s="208" t="s">
        <v>252</v>
      </c>
      <c r="F181" s="209" t="s">
        <v>253</v>
      </c>
      <c r="G181" s="210" t="s">
        <v>88</v>
      </c>
      <c r="H181" s="211">
        <v>636</v>
      </c>
      <c r="I181" s="212"/>
      <c r="J181" s="213">
        <f>ROUND(I181*H181,2)</f>
        <v>0</v>
      </c>
      <c r="K181" s="209" t="s">
        <v>134</v>
      </c>
      <c r="L181" s="46"/>
      <c r="M181" s="214" t="s">
        <v>19</v>
      </c>
      <c r="N181" s="215" t="s">
        <v>44</v>
      </c>
      <c r="O181" s="86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8" t="s">
        <v>135</v>
      </c>
      <c r="AT181" s="218" t="s">
        <v>131</v>
      </c>
      <c r="AU181" s="218" t="s">
        <v>82</v>
      </c>
      <c r="AY181" s="19" t="s">
        <v>129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9" t="s">
        <v>34</v>
      </c>
      <c r="BK181" s="219">
        <f>ROUND(I181*H181,2)</f>
        <v>0</v>
      </c>
      <c r="BL181" s="19" t="s">
        <v>135</v>
      </c>
      <c r="BM181" s="218" t="s">
        <v>254</v>
      </c>
    </row>
    <row r="182" s="2" customFormat="1">
      <c r="A182" s="40"/>
      <c r="B182" s="41"/>
      <c r="C182" s="42"/>
      <c r="D182" s="220" t="s">
        <v>137</v>
      </c>
      <c r="E182" s="42"/>
      <c r="F182" s="221" t="s">
        <v>255</v>
      </c>
      <c r="G182" s="42"/>
      <c r="H182" s="42"/>
      <c r="I182" s="222"/>
      <c r="J182" s="42"/>
      <c r="K182" s="42"/>
      <c r="L182" s="46"/>
      <c r="M182" s="223"/>
      <c r="N182" s="224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137</v>
      </c>
      <c r="AU182" s="19" t="s">
        <v>82</v>
      </c>
    </row>
    <row r="183" s="15" customFormat="1">
      <c r="A183" s="15"/>
      <c r="B183" s="248"/>
      <c r="C183" s="249"/>
      <c r="D183" s="227" t="s">
        <v>139</v>
      </c>
      <c r="E183" s="250" t="s">
        <v>19</v>
      </c>
      <c r="F183" s="251" t="s">
        <v>256</v>
      </c>
      <c r="G183" s="249"/>
      <c r="H183" s="250" t="s">
        <v>19</v>
      </c>
      <c r="I183" s="252"/>
      <c r="J183" s="249"/>
      <c r="K183" s="249"/>
      <c r="L183" s="253"/>
      <c r="M183" s="254"/>
      <c r="N183" s="255"/>
      <c r="O183" s="255"/>
      <c r="P183" s="255"/>
      <c r="Q183" s="255"/>
      <c r="R183" s="255"/>
      <c r="S183" s="255"/>
      <c r="T183" s="25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7" t="s">
        <v>139</v>
      </c>
      <c r="AU183" s="257" t="s">
        <v>82</v>
      </c>
      <c r="AV183" s="15" t="s">
        <v>34</v>
      </c>
      <c r="AW183" s="15" t="s">
        <v>33</v>
      </c>
      <c r="AX183" s="15" t="s">
        <v>73</v>
      </c>
      <c r="AY183" s="257" t="s">
        <v>129</v>
      </c>
    </row>
    <row r="184" s="13" customFormat="1">
      <c r="A184" s="13"/>
      <c r="B184" s="225"/>
      <c r="C184" s="226"/>
      <c r="D184" s="227" t="s">
        <v>139</v>
      </c>
      <c r="E184" s="228" t="s">
        <v>19</v>
      </c>
      <c r="F184" s="229" t="s">
        <v>257</v>
      </c>
      <c r="G184" s="226"/>
      <c r="H184" s="230">
        <v>636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139</v>
      </c>
      <c r="AU184" s="236" t="s">
        <v>82</v>
      </c>
      <c r="AV184" s="13" t="s">
        <v>82</v>
      </c>
      <c r="AW184" s="13" t="s">
        <v>33</v>
      </c>
      <c r="AX184" s="13" t="s">
        <v>73</v>
      </c>
      <c r="AY184" s="236" t="s">
        <v>129</v>
      </c>
    </row>
    <row r="185" s="14" customFormat="1">
      <c r="A185" s="14"/>
      <c r="B185" s="237"/>
      <c r="C185" s="238"/>
      <c r="D185" s="227" t="s">
        <v>139</v>
      </c>
      <c r="E185" s="239" t="s">
        <v>19</v>
      </c>
      <c r="F185" s="240" t="s">
        <v>140</v>
      </c>
      <c r="G185" s="238"/>
      <c r="H185" s="241">
        <v>636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139</v>
      </c>
      <c r="AU185" s="247" t="s">
        <v>82</v>
      </c>
      <c r="AV185" s="14" t="s">
        <v>135</v>
      </c>
      <c r="AW185" s="14" t="s">
        <v>33</v>
      </c>
      <c r="AX185" s="14" t="s">
        <v>34</v>
      </c>
      <c r="AY185" s="247" t="s">
        <v>129</v>
      </c>
    </row>
    <row r="186" s="2" customFormat="1" ht="78" customHeight="1">
      <c r="A186" s="40"/>
      <c r="B186" s="41"/>
      <c r="C186" s="207" t="s">
        <v>258</v>
      </c>
      <c r="D186" s="207" t="s">
        <v>131</v>
      </c>
      <c r="E186" s="208" t="s">
        <v>259</v>
      </c>
      <c r="F186" s="209" t="s">
        <v>260</v>
      </c>
      <c r="G186" s="210" t="s">
        <v>88</v>
      </c>
      <c r="H186" s="211">
        <v>31</v>
      </c>
      <c r="I186" s="212"/>
      <c r="J186" s="213">
        <f>ROUND(I186*H186,2)</f>
        <v>0</v>
      </c>
      <c r="K186" s="209" t="s">
        <v>134</v>
      </c>
      <c r="L186" s="46"/>
      <c r="M186" s="214" t="s">
        <v>19</v>
      </c>
      <c r="N186" s="215" t="s">
        <v>44</v>
      </c>
      <c r="O186" s="86"/>
      <c r="P186" s="216">
        <f>O186*H186</f>
        <v>0</v>
      </c>
      <c r="Q186" s="216">
        <v>0.11162</v>
      </c>
      <c r="R186" s="216">
        <f>Q186*H186</f>
        <v>3.4602200000000001</v>
      </c>
      <c r="S186" s="216">
        <v>0</v>
      </c>
      <c r="T186" s="21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8" t="s">
        <v>135</v>
      </c>
      <c r="AT186" s="218" t="s">
        <v>131</v>
      </c>
      <c r="AU186" s="218" t="s">
        <v>82</v>
      </c>
      <c r="AY186" s="19" t="s">
        <v>129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34</v>
      </c>
      <c r="BK186" s="219">
        <f>ROUND(I186*H186,2)</f>
        <v>0</v>
      </c>
      <c r="BL186" s="19" t="s">
        <v>135</v>
      </c>
      <c r="BM186" s="218" t="s">
        <v>261</v>
      </c>
    </row>
    <row r="187" s="2" customFormat="1">
      <c r="A187" s="40"/>
      <c r="B187" s="41"/>
      <c r="C187" s="42"/>
      <c r="D187" s="220" t="s">
        <v>137</v>
      </c>
      <c r="E187" s="42"/>
      <c r="F187" s="221" t="s">
        <v>262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137</v>
      </c>
      <c r="AU187" s="19" t="s">
        <v>82</v>
      </c>
    </row>
    <row r="188" s="15" customFormat="1">
      <c r="A188" s="15"/>
      <c r="B188" s="248"/>
      <c r="C188" s="249"/>
      <c r="D188" s="227" t="s">
        <v>139</v>
      </c>
      <c r="E188" s="250" t="s">
        <v>19</v>
      </c>
      <c r="F188" s="251" t="s">
        <v>237</v>
      </c>
      <c r="G188" s="249"/>
      <c r="H188" s="250" t="s">
        <v>19</v>
      </c>
      <c r="I188" s="252"/>
      <c r="J188" s="249"/>
      <c r="K188" s="249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139</v>
      </c>
      <c r="AU188" s="257" t="s">
        <v>82</v>
      </c>
      <c r="AV188" s="15" t="s">
        <v>34</v>
      </c>
      <c r="AW188" s="15" t="s">
        <v>33</v>
      </c>
      <c r="AX188" s="15" t="s">
        <v>73</v>
      </c>
      <c r="AY188" s="257" t="s">
        <v>129</v>
      </c>
    </row>
    <row r="189" s="13" customFormat="1">
      <c r="A189" s="13"/>
      <c r="B189" s="225"/>
      <c r="C189" s="226"/>
      <c r="D189" s="227" t="s">
        <v>139</v>
      </c>
      <c r="E189" s="228" t="s">
        <v>19</v>
      </c>
      <c r="F189" s="229" t="s">
        <v>98</v>
      </c>
      <c r="G189" s="226"/>
      <c r="H189" s="230">
        <v>31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139</v>
      </c>
      <c r="AU189" s="236" t="s">
        <v>82</v>
      </c>
      <c r="AV189" s="13" t="s">
        <v>82</v>
      </c>
      <c r="AW189" s="13" t="s">
        <v>33</v>
      </c>
      <c r="AX189" s="13" t="s">
        <v>73</v>
      </c>
      <c r="AY189" s="236" t="s">
        <v>129</v>
      </c>
    </row>
    <row r="190" s="14" customFormat="1">
      <c r="A190" s="14"/>
      <c r="B190" s="237"/>
      <c r="C190" s="238"/>
      <c r="D190" s="227" t="s">
        <v>139</v>
      </c>
      <c r="E190" s="239" t="s">
        <v>19</v>
      </c>
      <c r="F190" s="240" t="s">
        <v>140</v>
      </c>
      <c r="G190" s="238"/>
      <c r="H190" s="241">
        <v>31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139</v>
      </c>
      <c r="AU190" s="247" t="s">
        <v>82</v>
      </c>
      <c r="AV190" s="14" t="s">
        <v>135</v>
      </c>
      <c r="AW190" s="14" t="s">
        <v>33</v>
      </c>
      <c r="AX190" s="14" t="s">
        <v>34</v>
      </c>
      <c r="AY190" s="247" t="s">
        <v>129</v>
      </c>
    </row>
    <row r="191" s="2" customFormat="1" ht="16.5" customHeight="1">
      <c r="A191" s="40"/>
      <c r="B191" s="41"/>
      <c r="C191" s="258" t="s">
        <v>263</v>
      </c>
      <c r="D191" s="258" t="s">
        <v>190</v>
      </c>
      <c r="E191" s="259" t="s">
        <v>264</v>
      </c>
      <c r="F191" s="260" t="s">
        <v>265</v>
      </c>
      <c r="G191" s="261" t="s">
        <v>88</v>
      </c>
      <c r="H191" s="262">
        <v>31.93</v>
      </c>
      <c r="I191" s="263"/>
      <c r="J191" s="264">
        <f>ROUND(I191*H191,2)</f>
        <v>0</v>
      </c>
      <c r="K191" s="260" t="s">
        <v>134</v>
      </c>
      <c r="L191" s="265"/>
      <c r="M191" s="266" t="s">
        <v>19</v>
      </c>
      <c r="N191" s="267" t="s">
        <v>44</v>
      </c>
      <c r="O191" s="86"/>
      <c r="P191" s="216">
        <f>O191*H191</f>
        <v>0</v>
      </c>
      <c r="Q191" s="216">
        <v>0.17599999999999999</v>
      </c>
      <c r="R191" s="216">
        <f>Q191*H191</f>
        <v>5.6196799999999998</v>
      </c>
      <c r="S191" s="216">
        <v>0</v>
      </c>
      <c r="T191" s="217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8" t="s">
        <v>177</v>
      </c>
      <c r="AT191" s="218" t="s">
        <v>190</v>
      </c>
      <c r="AU191" s="218" t="s">
        <v>82</v>
      </c>
      <c r="AY191" s="19" t="s">
        <v>129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9" t="s">
        <v>34</v>
      </c>
      <c r="BK191" s="219">
        <f>ROUND(I191*H191,2)</f>
        <v>0</v>
      </c>
      <c r="BL191" s="19" t="s">
        <v>135</v>
      </c>
      <c r="BM191" s="218" t="s">
        <v>266</v>
      </c>
    </row>
    <row r="192" s="13" customFormat="1">
      <c r="A192" s="13"/>
      <c r="B192" s="225"/>
      <c r="C192" s="226"/>
      <c r="D192" s="227" t="s">
        <v>139</v>
      </c>
      <c r="E192" s="226"/>
      <c r="F192" s="229" t="s">
        <v>267</v>
      </c>
      <c r="G192" s="226"/>
      <c r="H192" s="230">
        <v>31.93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139</v>
      </c>
      <c r="AU192" s="236" t="s">
        <v>82</v>
      </c>
      <c r="AV192" s="13" t="s">
        <v>82</v>
      </c>
      <c r="AW192" s="13" t="s">
        <v>4</v>
      </c>
      <c r="AX192" s="13" t="s">
        <v>34</v>
      </c>
      <c r="AY192" s="236" t="s">
        <v>129</v>
      </c>
    </row>
    <row r="193" s="2" customFormat="1" ht="78" customHeight="1">
      <c r="A193" s="40"/>
      <c r="B193" s="41"/>
      <c r="C193" s="207" t="s">
        <v>268</v>
      </c>
      <c r="D193" s="207" t="s">
        <v>131</v>
      </c>
      <c r="E193" s="208" t="s">
        <v>269</v>
      </c>
      <c r="F193" s="209" t="s">
        <v>270</v>
      </c>
      <c r="G193" s="210" t="s">
        <v>88</v>
      </c>
      <c r="H193" s="211">
        <v>605</v>
      </c>
      <c r="I193" s="212"/>
      <c r="J193" s="213">
        <f>ROUND(I193*H193,2)</f>
        <v>0</v>
      </c>
      <c r="K193" s="209" t="s">
        <v>134</v>
      </c>
      <c r="L193" s="46"/>
      <c r="M193" s="214" t="s">
        <v>19</v>
      </c>
      <c r="N193" s="215" t="s">
        <v>44</v>
      </c>
      <c r="O193" s="86"/>
      <c r="P193" s="216">
        <f>O193*H193</f>
        <v>0</v>
      </c>
      <c r="Q193" s="216">
        <v>0.11303000000000001</v>
      </c>
      <c r="R193" s="216">
        <f>Q193*H193</f>
        <v>68.383150000000001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135</v>
      </c>
      <c r="AT193" s="218" t="s">
        <v>131</v>
      </c>
      <c r="AU193" s="218" t="s">
        <v>82</v>
      </c>
      <c r="AY193" s="19" t="s">
        <v>129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34</v>
      </c>
      <c r="BK193" s="219">
        <f>ROUND(I193*H193,2)</f>
        <v>0</v>
      </c>
      <c r="BL193" s="19" t="s">
        <v>135</v>
      </c>
      <c r="BM193" s="218" t="s">
        <v>271</v>
      </c>
    </row>
    <row r="194" s="2" customFormat="1">
      <c r="A194" s="40"/>
      <c r="B194" s="41"/>
      <c r="C194" s="42"/>
      <c r="D194" s="220" t="s">
        <v>137</v>
      </c>
      <c r="E194" s="42"/>
      <c r="F194" s="221" t="s">
        <v>272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137</v>
      </c>
      <c r="AU194" s="19" t="s">
        <v>82</v>
      </c>
    </row>
    <row r="195" s="15" customFormat="1">
      <c r="A195" s="15"/>
      <c r="B195" s="248"/>
      <c r="C195" s="249"/>
      <c r="D195" s="227" t="s">
        <v>139</v>
      </c>
      <c r="E195" s="250" t="s">
        <v>19</v>
      </c>
      <c r="F195" s="251" t="s">
        <v>150</v>
      </c>
      <c r="G195" s="249"/>
      <c r="H195" s="250" t="s">
        <v>19</v>
      </c>
      <c r="I195" s="252"/>
      <c r="J195" s="249"/>
      <c r="K195" s="249"/>
      <c r="L195" s="253"/>
      <c r="M195" s="254"/>
      <c r="N195" s="255"/>
      <c r="O195" s="255"/>
      <c r="P195" s="255"/>
      <c r="Q195" s="255"/>
      <c r="R195" s="255"/>
      <c r="S195" s="255"/>
      <c r="T195" s="25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7" t="s">
        <v>139</v>
      </c>
      <c r="AU195" s="257" t="s">
        <v>82</v>
      </c>
      <c r="AV195" s="15" t="s">
        <v>34</v>
      </c>
      <c r="AW195" s="15" t="s">
        <v>33</v>
      </c>
      <c r="AX195" s="15" t="s">
        <v>73</v>
      </c>
      <c r="AY195" s="257" t="s">
        <v>129</v>
      </c>
    </row>
    <row r="196" s="13" customFormat="1">
      <c r="A196" s="13"/>
      <c r="B196" s="225"/>
      <c r="C196" s="226"/>
      <c r="D196" s="227" t="s">
        <v>139</v>
      </c>
      <c r="E196" s="228" t="s">
        <v>19</v>
      </c>
      <c r="F196" s="229" t="s">
        <v>91</v>
      </c>
      <c r="G196" s="226"/>
      <c r="H196" s="230">
        <v>605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139</v>
      </c>
      <c r="AU196" s="236" t="s">
        <v>82</v>
      </c>
      <c r="AV196" s="13" t="s">
        <v>82</v>
      </c>
      <c r="AW196" s="13" t="s">
        <v>33</v>
      </c>
      <c r="AX196" s="13" t="s">
        <v>73</v>
      </c>
      <c r="AY196" s="236" t="s">
        <v>129</v>
      </c>
    </row>
    <row r="197" s="14" customFormat="1">
      <c r="A197" s="14"/>
      <c r="B197" s="237"/>
      <c r="C197" s="238"/>
      <c r="D197" s="227" t="s">
        <v>139</v>
      </c>
      <c r="E197" s="239" t="s">
        <v>19</v>
      </c>
      <c r="F197" s="240" t="s">
        <v>140</v>
      </c>
      <c r="G197" s="238"/>
      <c r="H197" s="241">
        <v>605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139</v>
      </c>
      <c r="AU197" s="247" t="s">
        <v>82</v>
      </c>
      <c r="AV197" s="14" t="s">
        <v>135</v>
      </c>
      <c r="AW197" s="14" t="s">
        <v>33</v>
      </c>
      <c r="AX197" s="14" t="s">
        <v>34</v>
      </c>
      <c r="AY197" s="247" t="s">
        <v>129</v>
      </c>
    </row>
    <row r="198" s="2" customFormat="1" ht="16.5" customHeight="1">
      <c r="A198" s="40"/>
      <c r="B198" s="41"/>
      <c r="C198" s="258" t="s">
        <v>273</v>
      </c>
      <c r="D198" s="258" t="s">
        <v>190</v>
      </c>
      <c r="E198" s="259" t="s">
        <v>274</v>
      </c>
      <c r="F198" s="260" t="s">
        <v>275</v>
      </c>
      <c r="G198" s="261" t="s">
        <v>88</v>
      </c>
      <c r="H198" s="262">
        <v>611.04999999999995</v>
      </c>
      <c r="I198" s="263"/>
      <c r="J198" s="264">
        <f>ROUND(I198*H198,2)</f>
        <v>0</v>
      </c>
      <c r="K198" s="260" t="s">
        <v>134</v>
      </c>
      <c r="L198" s="265"/>
      <c r="M198" s="266" t="s">
        <v>19</v>
      </c>
      <c r="N198" s="267" t="s">
        <v>44</v>
      </c>
      <c r="O198" s="86"/>
      <c r="P198" s="216">
        <f>O198*H198</f>
        <v>0</v>
      </c>
      <c r="Q198" s="216">
        <v>0.216</v>
      </c>
      <c r="R198" s="216">
        <f>Q198*H198</f>
        <v>131.98679999999999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177</v>
      </c>
      <c r="AT198" s="218" t="s">
        <v>190</v>
      </c>
      <c r="AU198" s="218" t="s">
        <v>82</v>
      </c>
      <c r="AY198" s="19" t="s">
        <v>129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34</v>
      </c>
      <c r="BK198" s="219">
        <f>ROUND(I198*H198,2)</f>
        <v>0</v>
      </c>
      <c r="BL198" s="19" t="s">
        <v>135</v>
      </c>
      <c r="BM198" s="218" t="s">
        <v>276</v>
      </c>
    </row>
    <row r="199" s="13" customFormat="1">
      <c r="A199" s="13"/>
      <c r="B199" s="225"/>
      <c r="C199" s="226"/>
      <c r="D199" s="227" t="s">
        <v>139</v>
      </c>
      <c r="E199" s="226"/>
      <c r="F199" s="229" t="s">
        <v>277</v>
      </c>
      <c r="G199" s="226"/>
      <c r="H199" s="230">
        <v>611.04999999999995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139</v>
      </c>
      <c r="AU199" s="236" t="s">
        <v>82</v>
      </c>
      <c r="AV199" s="13" t="s">
        <v>82</v>
      </c>
      <c r="AW199" s="13" t="s">
        <v>4</v>
      </c>
      <c r="AX199" s="13" t="s">
        <v>34</v>
      </c>
      <c r="AY199" s="236" t="s">
        <v>129</v>
      </c>
    </row>
    <row r="200" s="2" customFormat="1" ht="37.8" customHeight="1">
      <c r="A200" s="40"/>
      <c r="B200" s="41"/>
      <c r="C200" s="207" t="s">
        <v>278</v>
      </c>
      <c r="D200" s="207" t="s">
        <v>131</v>
      </c>
      <c r="E200" s="208" t="s">
        <v>279</v>
      </c>
      <c r="F200" s="209" t="s">
        <v>280</v>
      </c>
      <c r="G200" s="210" t="s">
        <v>88</v>
      </c>
      <c r="H200" s="211">
        <v>41</v>
      </c>
      <c r="I200" s="212"/>
      <c r="J200" s="213">
        <f>ROUND(I200*H200,2)</f>
        <v>0</v>
      </c>
      <c r="K200" s="209" t="s">
        <v>134</v>
      </c>
      <c r="L200" s="46"/>
      <c r="M200" s="214" t="s">
        <v>19</v>
      </c>
      <c r="N200" s="215" t="s">
        <v>44</v>
      </c>
      <c r="O200" s="86"/>
      <c r="P200" s="216">
        <f>O200*H200</f>
        <v>0</v>
      </c>
      <c r="Q200" s="216">
        <v>0.50077000000000005</v>
      </c>
      <c r="R200" s="216">
        <f>Q200*H200</f>
        <v>20.531570000000002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135</v>
      </c>
      <c r="AT200" s="218" t="s">
        <v>131</v>
      </c>
      <c r="AU200" s="218" t="s">
        <v>82</v>
      </c>
      <c r="AY200" s="19" t="s">
        <v>129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34</v>
      </c>
      <c r="BK200" s="219">
        <f>ROUND(I200*H200,2)</f>
        <v>0</v>
      </c>
      <c r="BL200" s="19" t="s">
        <v>135</v>
      </c>
      <c r="BM200" s="218" t="s">
        <v>281</v>
      </c>
    </row>
    <row r="201" s="2" customFormat="1">
      <c r="A201" s="40"/>
      <c r="B201" s="41"/>
      <c r="C201" s="42"/>
      <c r="D201" s="220" t="s">
        <v>137</v>
      </c>
      <c r="E201" s="42"/>
      <c r="F201" s="221" t="s">
        <v>282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137</v>
      </c>
      <c r="AU201" s="19" t="s">
        <v>82</v>
      </c>
    </row>
    <row r="202" s="15" customFormat="1">
      <c r="A202" s="15"/>
      <c r="B202" s="248"/>
      <c r="C202" s="249"/>
      <c r="D202" s="227" t="s">
        <v>139</v>
      </c>
      <c r="E202" s="250" t="s">
        <v>19</v>
      </c>
      <c r="F202" s="251" t="s">
        <v>283</v>
      </c>
      <c r="G202" s="249"/>
      <c r="H202" s="250" t="s">
        <v>19</v>
      </c>
      <c r="I202" s="252"/>
      <c r="J202" s="249"/>
      <c r="K202" s="249"/>
      <c r="L202" s="253"/>
      <c r="M202" s="254"/>
      <c r="N202" s="255"/>
      <c r="O202" s="255"/>
      <c r="P202" s="255"/>
      <c r="Q202" s="255"/>
      <c r="R202" s="255"/>
      <c r="S202" s="255"/>
      <c r="T202" s="25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7" t="s">
        <v>139</v>
      </c>
      <c r="AU202" s="257" t="s">
        <v>82</v>
      </c>
      <c r="AV202" s="15" t="s">
        <v>34</v>
      </c>
      <c r="AW202" s="15" t="s">
        <v>33</v>
      </c>
      <c r="AX202" s="15" t="s">
        <v>73</v>
      </c>
      <c r="AY202" s="257" t="s">
        <v>129</v>
      </c>
    </row>
    <row r="203" s="13" customFormat="1">
      <c r="A203" s="13"/>
      <c r="B203" s="225"/>
      <c r="C203" s="226"/>
      <c r="D203" s="227" t="s">
        <v>139</v>
      </c>
      <c r="E203" s="228" t="s">
        <v>19</v>
      </c>
      <c r="F203" s="229" t="s">
        <v>95</v>
      </c>
      <c r="G203" s="226"/>
      <c r="H203" s="230">
        <v>41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139</v>
      </c>
      <c r="AU203" s="236" t="s">
        <v>82</v>
      </c>
      <c r="AV203" s="13" t="s">
        <v>82</v>
      </c>
      <c r="AW203" s="13" t="s">
        <v>33</v>
      </c>
      <c r="AX203" s="13" t="s">
        <v>73</v>
      </c>
      <c r="AY203" s="236" t="s">
        <v>129</v>
      </c>
    </row>
    <row r="204" s="14" customFormat="1">
      <c r="A204" s="14"/>
      <c r="B204" s="237"/>
      <c r="C204" s="238"/>
      <c r="D204" s="227" t="s">
        <v>139</v>
      </c>
      <c r="E204" s="239" t="s">
        <v>19</v>
      </c>
      <c r="F204" s="240" t="s">
        <v>140</v>
      </c>
      <c r="G204" s="238"/>
      <c r="H204" s="241">
        <v>41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139</v>
      </c>
      <c r="AU204" s="247" t="s">
        <v>82</v>
      </c>
      <c r="AV204" s="14" t="s">
        <v>135</v>
      </c>
      <c r="AW204" s="14" t="s">
        <v>33</v>
      </c>
      <c r="AX204" s="14" t="s">
        <v>34</v>
      </c>
      <c r="AY204" s="247" t="s">
        <v>129</v>
      </c>
    </row>
    <row r="205" s="12" customFormat="1" ht="22.8" customHeight="1">
      <c r="A205" s="12"/>
      <c r="B205" s="191"/>
      <c r="C205" s="192"/>
      <c r="D205" s="193" t="s">
        <v>72</v>
      </c>
      <c r="E205" s="205" t="s">
        <v>177</v>
      </c>
      <c r="F205" s="205" t="s">
        <v>284</v>
      </c>
      <c r="G205" s="192"/>
      <c r="H205" s="192"/>
      <c r="I205" s="195"/>
      <c r="J205" s="206">
        <f>BK205</f>
        <v>0</v>
      </c>
      <c r="K205" s="192"/>
      <c r="L205" s="197"/>
      <c r="M205" s="198"/>
      <c r="N205" s="199"/>
      <c r="O205" s="199"/>
      <c r="P205" s="200">
        <f>SUM(P206:P207)</f>
        <v>0</v>
      </c>
      <c r="Q205" s="199"/>
      <c r="R205" s="200">
        <f>SUM(R206:R207)</f>
        <v>0.84160000000000001</v>
      </c>
      <c r="S205" s="199"/>
      <c r="T205" s="201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2" t="s">
        <v>34</v>
      </c>
      <c r="AT205" s="203" t="s">
        <v>72</v>
      </c>
      <c r="AU205" s="203" t="s">
        <v>34</v>
      </c>
      <c r="AY205" s="202" t="s">
        <v>129</v>
      </c>
      <c r="BK205" s="204">
        <f>SUM(BK206:BK207)</f>
        <v>0</v>
      </c>
    </row>
    <row r="206" s="2" customFormat="1" ht="24.15" customHeight="1">
      <c r="A206" s="40"/>
      <c r="B206" s="41"/>
      <c r="C206" s="207" t="s">
        <v>285</v>
      </c>
      <c r="D206" s="207" t="s">
        <v>131</v>
      </c>
      <c r="E206" s="208" t="s">
        <v>286</v>
      </c>
      <c r="F206" s="209" t="s">
        <v>287</v>
      </c>
      <c r="G206" s="210" t="s">
        <v>288</v>
      </c>
      <c r="H206" s="211">
        <v>2</v>
      </c>
      <c r="I206" s="212"/>
      <c r="J206" s="213">
        <f>ROUND(I206*H206,2)</f>
        <v>0</v>
      </c>
      <c r="K206" s="209" t="s">
        <v>134</v>
      </c>
      <c r="L206" s="46"/>
      <c r="M206" s="214" t="s">
        <v>19</v>
      </c>
      <c r="N206" s="215" t="s">
        <v>44</v>
      </c>
      <c r="O206" s="86"/>
      <c r="P206" s="216">
        <f>O206*H206</f>
        <v>0</v>
      </c>
      <c r="Q206" s="216">
        <v>0.42080000000000001</v>
      </c>
      <c r="R206" s="216">
        <f>Q206*H206</f>
        <v>0.84160000000000001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135</v>
      </c>
      <c r="AT206" s="218" t="s">
        <v>131</v>
      </c>
      <c r="AU206" s="218" t="s">
        <v>82</v>
      </c>
      <c r="AY206" s="19" t="s">
        <v>129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34</v>
      </c>
      <c r="BK206" s="219">
        <f>ROUND(I206*H206,2)</f>
        <v>0</v>
      </c>
      <c r="BL206" s="19" t="s">
        <v>135</v>
      </c>
      <c r="BM206" s="218" t="s">
        <v>289</v>
      </c>
    </row>
    <row r="207" s="2" customFormat="1">
      <c r="A207" s="40"/>
      <c r="B207" s="41"/>
      <c r="C207" s="42"/>
      <c r="D207" s="220" t="s">
        <v>137</v>
      </c>
      <c r="E207" s="42"/>
      <c r="F207" s="221" t="s">
        <v>290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137</v>
      </c>
      <c r="AU207" s="19" t="s">
        <v>82</v>
      </c>
    </row>
    <row r="208" s="12" customFormat="1" ht="22.8" customHeight="1">
      <c r="A208" s="12"/>
      <c r="B208" s="191"/>
      <c r="C208" s="192"/>
      <c r="D208" s="193" t="s">
        <v>72</v>
      </c>
      <c r="E208" s="205" t="s">
        <v>184</v>
      </c>
      <c r="F208" s="205" t="s">
        <v>291</v>
      </c>
      <c r="G208" s="192"/>
      <c r="H208" s="192"/>
      <c r="I208" s="195"/>
      <c r="J208" s="206">
        <f>BK208</f>
        <v>0</v>
      </c>
      <c r="K208" s="192"/>
      <c r="L208" s="197"/>
      <c r="M208" s="198"/>
      <c r="N208" s="199"/>
      <c r="O208" s="199"/>
      <c r="P208" s="200">
        <f>SUM(P209:P256)</f>
        <v>0</v>
      </c>
      <c r="Q208" s="199"/>
      <c r="R208" s="200">
        <f>SUM(R209:R256)</f>
        <v>100.82349619999999</v>
      </c>
      <c r="S208" s="199"/>
      <c r="T208" s="201">
        <f>SUM(T209:T256)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2" t="s">
        <v>34</v>
      </c>
      <c r="AT208" s="203" t="s">
        <v>72</v>
      </c>
      <c r="AU208" s="203" t="s">
        <v>34</v>
      </c>
      <c r="AY208" s="202" t="s">
        <v>129</v>
      </c>
      <c r="BK208" s="204">
        <f>SUM(BK209:BK256)</f>
        <v>0</v>
      </c>
    </row>
    <row r="209" s="2" customFormat="1" ht="24.15" customHeight="1">
      <c r="A209" s="40"/>
      <c r="B209" s="41"/>
      <c r="C209" s="207" t="s">
        <v>292</v>
      </c>
      <c r="D209" s="207" t="s">
        <v>131</v>
      </c>
      <c r="E209" s="208" t="s">
        <v>293</v>
      </c>
      <c r="F209" s="209" t="s">
        <v>294</v>
      </c>
      <c r="G209" s="210" t="s">
        <v>288</v>
      </c>
      <c r="H209" s="211">
        <v>2</v>
      </c>
      <c r="I209" s="212"/>
      <c r="J209" s="213">
        <f>ROUND(I209*H209,2)</f>
        <v>0</v>
      </c>
      <c r="K209" s="209" t="s">
        <v>134</v>
      </c>
      <c r="L209" s="46"/>
      <c r="M209" s="214" t="s">
        <v>19</v>
      </c>
      <c r="N209" s="215" t="s">
        <v>44</v>
      </c>
      <c r="O209" s="86"/>
      <c r="P209" s="216">
        <f>O209*H209</f>
        <v>0</v>
      </c>
      <c r="Q209" s="216">
        <v>0.00069999999999999999</v>
      </c>
      <c r="R209" s="216">
        <f>Q209*H209</f>
        <v>0.0014</v>
      </c>
      <c r="S209" s="216">
        <v>0</v>
      </c>
      <c r="T209" s="217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8" t="s">
        <v>135</v>
      </c>
      <c r="AT209" s="218" t="s">
        <v>131</v>
      </c>
      <c r="AU209" s="218" t="s">
        <v>82</v>
      </c>
      <c r="AY209" s="19" t="s">
        <v>129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34</v>
      </c>
      <c r="BK209" s="219">
        <f>ROUND(I209*H209,2)</f>
        <v>0</v>
      </c>
      <c r="BL209" s="19" t="s">
        <v>135</v>
      </c>
      <c r="BM209" s="218" t="s">
        <v>295</v>
      </c>
    </row>
    <row r="210" s="2" customFormat="1">
      <c r="A210" s="40"/>
      <c r="B210" s="41"/>
      <c r="C210" s="42"/>
      <c r="D210" s="220" t="s">
        <v>137</v>
      </c>
      <c r="E210" s="42"/>
      <c r="F210" s="221" t="s">
        <v>296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137</v>
      </c>
      <c r="AU210" s="19" t="s">
        <v>82</v>
      </c>
    </row>
    <row r="211" s="13" customFormat="1">
      <c r="A211" s="13"/>
      <c r="B211" s="225"/>
      <c r="C211" s="226"/>
      <c r="D211" s="227" t="s">
        <v>139</v>
      </c>
      <c r="E211" s="228" t="s">
        <v>19</v>
      </c>
      <c r="F211" s="229" t="s">
        <v>297</v>
      </c>
      <c r="G211" s="226"/>
      <c r="H211" s="230">
        <v>1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139</v>
      </c>
      <c r="AU211" s="236" t="s">
        <v>82</v>
      </c>
      <c r="AV211" s="13" t="s">
        <v>82</v>
      </c>
      <c r="AW211" s="13" t="s">
        <v>33</v>
      </c>
      <c r="AX211" s="13" t="s">
        <v>73</v>
      </c>
      <c r="AY211" s="236" t="s">
        <v>129</v>
      </c>
    </row>
    <row r="212" s="13" customFormat="1">
      <c r="A212" s="13"/>
      <c r="B212" s="225"/>
      <c r="C212" s="226"/>
      <c r="D212" s="227" t="s">
        <v>139</v>
      </c>
      <c r="E212" s="228" t="s">
        <v>19</v>
      </c>
      <c r="F212" s="229" t="s">
        <v>298</v>
      </c>
      <c r="G212" s="226"/>
      <c r="H212" s="230">
        <v>1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139</v>
      </c>
      <c r="AU212" s="236" t="s">
        <v>82</v>
      </c>
      <c r="AV212" s="13" t="s">
        <v>82</v>
      </c>
      <c r="AW212" s="13" t="s">
        <v>33</v>
      </c>
      <c r="AX212" s="13" t="s">
        <v>73</v>
      </c>
      <c r="AY212" s="236" t="s">
        <v>129</v>
      </c>
    </row>
    <row r="213" s="14" customFormat="1">
      <c r="A213" s="14"/>
      <c r="B213" s="237"/>
      <c r="C213" s="238"/>
      <c r="D213" s="227" t="s">
        <v>139</v>
      </c>
      <c r="E213" s="239" t="s">
        <v>19</v>
      </c>
      <c r="F213" s="240" t="s">
        <v>140</v>
      </c>
      <c r="G213" s="238"/>
      <c r="H213" s="241">
        <v>2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139</v>
      </c>
      <c r="AU213" s="247" t="s">
        <v>82</v>
      </c>
      <c r="AV213" s="14" t="s">
        <v>135</v>
      </c>
      <c r="AW213" s="14" t="s">
        <v>33</v>
      </c>
      <c r="AX213" s="14" t="s">
        <v>34</v>
      </c>
      <c r="AY213" s="247" t="s">
        <v>129</v>
      </c>
    </row>
    <row r="214" s="2" customFormat="1" ht="16.5" customHeight="1">
      <c r="A214" s="40"/>
      <c r="B214" s="41"/>
      <c r="C214" s="258" t="s">
        <v>299</v>
      </c>
      <c r="D214" s="258" t="s">
        <v>190</v>
      </c>
      <c r="E214" s="259" t="s">
        <v>300</v>
      </c>
      <c r="F214" s="260" t="s">
        <v>301</v>
      </c>
      <c r="G214" s="261" t="s">
        <v>288</v>
      </c>
      <c r="H214" s="262">
        <v>1</v>
      </c>
      <c r="I214" s="263"/>
      <c r="J214" s="264">
        <f>ROUND(I214*H214,2)</f>
        <v>0</v>
      </c>
      <c r="K214" s="260" t="s">
        <v>134</v>
      </c>
      <c r="L214" s="265"/>
      <c r="M214" s="266" t="s">
        <v>19</v>
      </c>
      <c r="N214" s="267" t="s">
        <v>44</v>
      </c>
      <c r="O214" s="86"/>
      <c r="P214" s="216">
        <f>O214*H214</f>
        <v>0</v>
      </c>
      <c r="Q214" s="216">
        <v>0.0050000000000000001</v>
      </c>
      <c r="R214" s="216">
        <f>Q214*H214</f>
        <v>0.0050000000000000001</v>
      </c>
      <c r="S214" s="216">
        <v>0</v>
      </c>
      <c r="T214" s="217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8" t="s">
        <v>177</v>
      </c>
      <c r="AT214" s="218" t="s">
        <v>190</v>
      </c>
      <c r="AU214" s="218" t="s">
        <v>82</v>
      </c>
      <c r="AY214" s="19" t="s">
        <v>129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34</v>
      </c>
      <c r="BK214" s="219">
        <f>ROUND(I214*H214,2)</f>
        <v>0</v>
      </c>
      <c r="BL214" s="19" t="s">
        <v>135</v>
      </c>
      <c r="BM214" s="218" t="s">
        <v>302</v>
      </c>
    </row>
    <row r="215" s="2" customFormat="1" ht="24.15" customHeight="1">
      <c r="A215" s="40"/>
      <c r="B215" s="41"/>
      <c r="C215" s="258" t="s">
        <v>303</v>
      </c>
      <c r="D215" s="258" t="s">
        <v>190</v>
      </c>
      <c r="E215" s="259" t="s">
        <v>304</v>
      </c>
      <c r="F215" s="260" t="s">
        <v>305</v>
      </c>
      <c r="G215" s="261" t="s">
        <v>288</v>
      </c>
      <c r="H215" s="262">
        <v>1</v>
      </c>
      <c r="I215" s="263"/>
      <c r="J215" s="264">
        <f>ROUND(I215*H215,2)</f>
        <v>0</v>
      </c>
      <c r="K215" s="260" t="s">
        <v>134</v>
      </c>
      <c r="L215" s="265"/>
      <c r="M215" s="266" t="s">
        <v>19</v>
      </c>
      <c r="N215" s="267" t="s">
        <v>44</v>
      </c>
      <c r="O215" s="86"/>
      <c r="P215" s="216">
        <f>O215*H215</f>
        <v>0</v>
      </c>
      <c r="Q215" s="216">
        <v>0.0040000000000000001</v>
      </c>
      <c r="R215" s="216">
        <f>Q215*H215</f>
        <v>0.0040000000000000001</v>
      </c>
      <c r="S215" s="216">
        <v>0</v>
      </c>
      <c r="T215" s="217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8" t="s">
        <v>177</v>
      </c>
      <c r="AT215" s="218" t="s">
        <v>190</v>
      </c>
      <c r="AU215" s="218" t="s">
        <v>82</v>
      </c>
      <c r="AY215" s="19" t="s">
        <v>129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9" t="s">
        <v>34</v>
      </c>
      <c r="BK215" s="219">
        <f>ROUND(I215*H215,2)</f>
        <v>0</v>
      </c>
      <c r="BL215" s="19" t="s">
        <v>135</v>
      </c>
      <c r="BM215" s="218" t="s">
        <v>306</v>
      </c>
    </row>
    <row r="216" s="2" customFormat="1" ht="24.15" customHeight="1">
      <c r="A216" s="40"/>
      <c r="B216" s="41"/>
      <c r="C216" s="207" t="s">
        <v>100</v>
      </c>
      <c r="D216" s="207" t="s">
        <v>131</v>
      </c>
      <c r="E216" s="208" t="s">
        <v>307</v>
      </c>
      <c r="F216" s="209" t="s">
        <v>308</v>
      </c>
      <c r="G216" s="210" t="s">
        <v>288</v>
      </c>
      <c r="H216" s="211">
        <v>2</v>
      </c>
      <c r="I216" s="212"/>
      <c r="J216" s="213">
        <f>ROUND(I216*H216,2)</f>
        <v>0</v>
      </c>
      <c r="K216" s="209" t="s">
        <v>134</v>
      </c>
      <c r="L216" s="46"/>
      <c r="M216" s="214" t="s">
        <v>19</v>
      </c>
      <c r="N216" s="215" t="s">
        <v>44</v>
      </c>
      <c r="O216" s="86"/>
      <c r="P216" s="216">
        <f>O216*H216</f>
        <v>0</v>
      </c>
      <c r="Q216" s="216">
        <v>0.11241</v>
      </c>
      <c r="R216" s="216">
        <f>Q216*H216</f>
        <v>0.22481999999999999</v>
      </c>
      <c r="S216" s="216">
        <v>0</v>
      </c>
      <c r="T216" s="21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135</v>
      </c>
      <c r="AT216" s="218" t="s">
        <v>131</v>
      </c>
      <c r="AU216" s="218" t="s">
        <v>82</v>
      </c>
      <c r="AY216" s="19" t="s">
        <v>129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34</v>
      </c>
      <c r="BK216" s="219">
        <f>ROUND(I216*H216,2)</f>
        <v>0</v>
      </c>
      <c r="BL216" s="19" t="s">
        <v>135</v>
      </c>
      <c r="BM216" s="218" t="s">
        <v>309</v>
      </c>
    </row>
    <row r="217" s="2" customFormat="1">
      <c r="A217" s="40"/>
      <c r="B217" s="41"/>
      <c r="C217" s="42"/>
      <c r="D217" s="220" t="s">
        <v>137</v>
      </c>
      <c r="E217" s="42"/>
      <c r="F217" s="221" t="s">
        <v>310</v>
      </c>
      <c r="G217" s="42"/>
      <c r="H217" s="42"/>
      <c r="I217" s="222"/>
      <c r="J217" s="42"/>
      <c r="K217" s="42"/>
      <c r="L217" s="46"/>
      <c r="M217" s="223"/>
      <c r="N217" s="224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137</v>
      </c>
      <c r="AU217" s="19" t="s">
        <v>82</v>
      </c>
    </row>
    <row r="218" s="2" customFormat="1" ht="21.75" customHeight="1">
      <c r="A218" s="40"/>
      <c r="B218" s="41"/>
      <c r="C218" s="258" t="s">
        <v>311</v>
      </c>
      <c r="D218" s="258" t="s">
        <v>190</v>
      </c>
      <c r="E218" s="259" t="s">
        <v>312</v>
      </c>
      <c r="F218" s="260" t="s">
        <v>313</v>
      </c>
      <c r="G218" s="261" t="s">
        <v>288</v>
      </c>
      <c r="H218" s="262">
        <v>2</v>
      </c>
      <c r="I218" s="263"/>
      <c r="J218" s="264">
        <f>ROUND(I218*H218,2)</f>
        <v>0</v>
      </c>
      <c r="K218" s="260" t="s">
        <v>134</v>
      </c>
      <c r="L218" s="265"/>
      <c r="M218" s="266" t="s">
        <v>19</v>
      </c>
      <c r="N218" s="267" t="s">
        <v>44</v>
      </c>
      <c r="O218" s="86"/>
      <c r="P218" s="216">
        <f>O218*H218</f>
        <v>0</v>
      </c>
      <c r="Q218" s="216">
        <v>0.0061000000000000004</v>
      </c>
      <c r="R218" s="216">
        <f>Q218*H218</f>
        <v>0.012200000000000001</v>
      </c>
      <c r="S218" s="216">
        <v>0</v>
      </c>
      <c r="T218" s="21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8" t="s">
        <v>177</v>
      </c>
      <c r="AT218" s="218" t="s">
        <v>190</v>
      </c>
      <c r="AU218" s="218" t="s">
        <v>82</v>
      </c>
      <c r="AY218" s="19" t="s">
        <v>129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9" t="s">
        <v>34</v>
      </c>
      <c r="BK218" s="219">
        <f>ROUND(I218*H218,2)</f>
        <v>0</v>
      </c>
      <c r="BL218" s="19" t="s">
        <v>135</v>
      </c>
      <c r="BM218" s="218" t="s">
        <v>314</v>
      </c>
    </row>
    <row r="219" s="2" customFormat="1" ht="16.5" customHeight="1">
      <c r="A219" s="40"/>
      <c r="B219" s="41"/>
      <c r="C219" s="258" t="s">
        <v>315</v>
      </c>
      <c r="D219" s="258" t="s">
        <v>190</v>
      </c>
      <c r="E219" s="259" t="s">
        <v>316</v>
      </c>
      <c r="F219" s="260" t="s">
        <v>317</v>
      </c>
      <c r="G219" s="261" t="s">
        <v>288</v>
      </c>
      <c r="H219" s="262">
        <v>2</v>
      </c>
      <c r="I219" s="263"/>
      <c r="J219" s="264">
        <f>ROUND(I219*H219,2)</f>
        <v>0</v>
      </c>
      <c r="K219" s="260" t="s">
        <v>134</v>
      </c>
      <c r="L219" s="265"/>
      <c r="M219" s="266" t="s">
        <v>19</v>
      </c>
      <c r="N219" s="267" t="s">
        <v>44</v>
      </c>
      <c r="O219" s="86"/>
      <c r="P219" s="216">
        <f>O219*H219</f>
        <v>0</v>
      </c>
      <c r="Q219" s="216">
        <v>0.0030000000000000001</v>
      </c>
      <c r="R219" s="216">
        <f>Q219*H219</f>
        <v>0.0060000000000000001</v>
      </c>
      <c r="S219" s="216">
        <v>0</v>
      </c>
      <c r="T219" s="217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177</v>
      </c>
      <c r="AT219" s="218" t="s">
        <v>190</v>
      </c>
      <c r="AU219" s="218" t="s">
        <v>82</v>
      </c>
      <c r="AY219" s="19" t="s">
        <v>129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34</v>
      </c>
      <c r="BK219" s="219">
        <f>ROUND(I219*H219,2)</f>
        <v>0</v>
      </c>
      <c r="BL219" s="19" t="s">
        <v>135</v>
      </c>
      <c r="BM219" s="218" t="s">
        <v>318</v>
      </c>
    </row>
    <row r="220" s="2" customFormat="1" ht="33" customHeight="1">
      <c r="A220" s="40"/>
      <c r="B220" s="41"/>
      <c r="C220" s="207" t="s">
        <v>319</v>
      </c>
      <c r="D220" s="207" t="s">
        <v>131</v>
      </c>
      <c r="E220" s="208" t="s">
        <v>320</v>
      </c>
      <c r="F220" s="209" t="s">
        <v>321</v>
      </c>
      <c r="G220" s="210" t="s">
        <v>288</v>
      </c>
      <c r="H220" s="211">
        <v>4</v>
      </c>
      <c r="I220" s="212"/>
      <c r="J220" s="213">
        <f>ROUND(I220*H220,2)</f>
        <v>0</v>
      </c>
      <c r="K220" s="209" t="s">
        <v>134</v>
      </c>
      <c r="L220" s="46"/>
      <c r="M220" s="214" t="s">
        <v>19</v>
      </c>
      <c r="N220" s="215" t="s">
        <v>44</v>
      </c>
      <c r="O220" s="86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8" t="s">
        <v>135</v>
      </c>
      <c r="AT220" s="218" t="s">
        <v>131</v>
      </c>
      <c r="AU220" s="218" t="s">
        <v>82</v>
      </c>
      <c r="AY220" s="19" t="s">
        <v>129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9" t="s">
        <v>34</v>
      </c>
      <c r="BK220" s="219">
        <f>ROUND(I220*H220,2)</f>
        <v>0</v>
      </c>
      <c r="BL220" s="19" t="s">
        <v>135</v>
      </c>
      <c r="BM220" s="218" t="s">
        <v>322</v>
      </c>
    </row>
    <row r="221" s="2" customFormat="1">
      <c r="A221" s="40"/>
      <c r="B221" s="41"/>
      <c r="C221" s="42"/>
      <c r="D221" s="220" t="s">
        <v>137</v>
      </c>
      <c r="E221" s="42"/>
      <c r="F221" s="221" t="s">
        <v>323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137</v>
      </c>
      <c r="AU221" s="19" t="s">
        <v>82</v>
      </c>
    </row>
    <row r="222" s="2" customFormat="1" ht="21.75" customHeight="1">
      <c r="A222" s="40"/>
      <c r="B222" s="41"/>
      <c r="C222" s="258" t="s">
        <v>324</v>
      </c>
      <c r="D222" s="258" t="s">
        <v>190</v>
      </c>
      <c r="E222" s="259" t="s">
        <v>325</v>
      </c>
      <c r="F222" s="260" t="s">
        <v>326</v>
      </c>
      <c r="G222" s="261" t="s">
        <v>288</v>
      </c>
      <c r="H222" s="262">
        <v>4</v>
      </c>
      <c r="I222" s="263"/>
      <c r="J222" s="264">
        <f>ROUND(I222*H222,2)</f>
        <v>0</v>
      </c>
      <c r="K222" s="260" t="s">
        <v>134</v>
      </c>
      <c r="L222" s="265"/>
      <c r="M222" s="266" t="s">
        <v>19</v>
      </c>
      <c r="N222" s="267" t="s">
        <v>44</v>
      </c>
      <c r="O222" s="86"/>
      <c r="P222" s="216">
        <f>O222*H222</f>
        <v>0</v>
      </c>
      <c r="Q222" s="216">
        <v>0.00035</v>
      </c>
      <c r="R222" s="216">
        <f>Q222*H222</f>
        <v>0.0014</v>
      </c>
      <c r="S222" s="216">
        <v>0</v>
      </c>
      <c r="T222" s="217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8" t="s">
        <v>177</v>
      </c>
      <c r="AT222" s="218" t="s">
        <v>190</v>
      </c>
      <c r="AU222" s="218" t="s">
        <v>82</v>
      </c>
      <c r="AY222" s="19" t="s">
        <v>129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34</v>
      </c>
      <c r="BK222" s="219">
        <f>ROUND(I222*H222,2)</f>
        <v>0</v>
      </c>
      <c r="BL222" s="19" t="s">
        <v>135</v>
      </c>
      <c r="BM222" s="218" t="s">
        <v>327</v>
      </c>
    </row>
    <row r="223" s="2" customFormat="1" ht="49.05" customHeight="1">
      <c r="A223" s="40"/>
      <c r="B223" s="41"/>
      <c r="C223" s="207" t="s">
        <v>328</v>
      </c>
      <c r="D223" s="207" t="s">
        <v>131</v>
      </c>
      <c r="E223" s="208" t="s">
        <v>329</v>
      </c>
      <c r="F223" s="209" t="s">
        <v>330</v>
      </c>
      <c r="G223" s="210" t="s">
        <v>331</v>
      </c>
      <c r="H223" s="211">
        <v>237</v>
      </c>
      <c r="I223" s="212"/>
      <c r="J223" s="213">
        <f>ROUND(I223*H223,2)</f>
        <v>0</v>
      </c>
      <c r="K223" s="209" t="s">
        <v>134</v>
      </c>
      <c r="L223" s="46"/>
      <c r="M223" s="214" t="s">
        <v>19</v>
      </c>
      <c r="N223" s="215" t="s">
        <v>44</v>
      </c>
      <c r="O223" s="86"/>
      <c r="P223" s="216">
        <f>O223*H223</f>
        <v>0</v>
      </c>
      <c r="Q223" s="216">
        <v>0.15540000000000001</v>
      </c>
      <c r="R223" s="216">
        <f>Q223*H223</f>
        <v>36.829800000000006</v>
      </c>
      <c r="S223" s="216">
        <v>0</v>
      </c>
      <c r="T223" s="217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8" t="s">
        <v>135</v>
      </c>
      <c r="AT223" s="218" t="s">
        <v>131</v>
      </c>
      <c r="AU223" s="218" t="s">
        <v>82</v>
      </c>
      <c r="AY223" s="19" t="s">
        <v>129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34</v>
      </c>
      <c r="BK223" s="219">
        <f>ROUND(I223*H223,2)</f>
        <v>0</v>
      </c>
      <c r="BL223" s="19" t="s">
        <v>135</v>
      </c>
      <c r="BM223" s="218" t="s">
        <v>332</v>
      </c>
    </row>
    <row r="224" s="2" customFormat="1">
      <c r="A224" s="40"/>
      <c r="B224" s="41"/>
      <c r="C224" s="42"/>
      <c r="D224" s="220" t="s">
        <v>137</v>
      </c>
      <c r="E224" s="42"/>
      <c r="F224" s="221" t="s">
        <v>333</v>
      </c>
      <c r="G224" s="42"/>
      <c r="H224" s="42"/>
      <c r="I224" s="222"/>
      <c r="J224" s="42"/>
      <c r="K224" s="42"/>
      <c r="L224" s="46"/>
      <c r="M224" s="223"/>
      <c r="N224" s="224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137</v>
      </c>
      <c r="AU224" s="19" t="s">
        <v>82</v>
      </c>
    </row>
    <row r="225" s="13" customFormat="1">
      <c r="A225" s="13"/>
      <c r="B225" s="225"/>
      <c r="C225" s="226"/>
      <c r="D225" s="227" t="s">
        <v>139</v>
      </c>
      <c r="E225" s="228" t="s">
        <v>19</v>
      </c>
      <c r="F225" s="229" t="s">
        <v>334</v>
      </c>
      <c r="G225" s="226"/>
      <c r="H225" s="230">
        <v>187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139</v>
      </c>
      <c r="AU225" s="236" t="s">
        <v>82</v>
      </c>
      <c r="AV225" s="13" t="s">
        <v>82</v>
      </c>
      <c r="AW225" s="13" t="s">
        <v>33</v>
      </c>
      <c r="AX225" s="13" t="s">
        <v>73</v>
      </c>
      <c r="AY225" s="236" t="s">
        <v>129</v>
      </c>
    </row>
    <row r="226" s="13" customFormat="1">
      <c r="A226" s="13"/>
      <c r="B226" s="225"/>
      <c r="C226" s="226"/>
      <c r="D226" s="227" t="s">
        <v>139</v>
      </c>
      <c r="E226" s="228" t="s">
        <v>19</v>
      </c>
      <c r="F226" s="229" t="s">
        <v>335</v>
      </c>
      <c r="G226" s="226"/>
      <c r="H226" s="230">
        <v>13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139</v>
      </c>
      <c r="AU226" s="236" t="s">
        <v>82</v>
      </c>
      <c r="AV226" s="13" t="s">
        <v>82</v>
      </c>
      <c r="AW226" s="13" t="s">
        <v>33</v>
      </c>
      <c r="AX226" s="13" t="s">
        <v>73</v>
      </c>
      <c r="AY226" s="236" t="s">
        <v>129</v>
      </c>
    </row>
    <row r="227" s="13" customFormat="1">
      <c r="A227" s="13"/>
      <c r="B227" s="225"/>
      <c r="C227" s="226"/>
      <c r="D227" s="227" t="s">
        <v>139</v>
      </c>
      <c r="E227" s="228" t="s">
        <v>19</v>
      </c>
      <c r="F227" s="229" t="s">
        <v>336</v>
      </c>
      <c r="G227" s="226"/>
      <c r="H227" s="230">
        <v>37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139</v>
      </c>
      <c r="AU227" s="236" t="s">
        <v>82</v>
      </c>
      <c r="AV227" s="13" t="s">
        <v>82</v>
      </c>
      <c r="AW227" s="13" t="s">
        <v>33</v>
      </c>
      <c r="AX227" s="13" t="s">
        <v>73</v>
      </c>
      <c r="AY227" s="236" t="s">
        <v>129</v>
      </c>
    </row>
    <row r="228" s="14" customFormat="1">
      <c r="A228" s="14"/>
      <c r="B228" s="237"/>
      <c r="C228" s="238"/>
      <c r="D228" s="227" t="s">
        <v>139</v>
      </c>
      <c r="E228" s="239" t="s">
        <v>19</v>
      </c>
      <c r="F228" s="240" t="s">
        <v>140</v>
      </c>
      <c r="G228" s="238"/>
      <c r="H228" s="241">
        <v>237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139</v>
      </c>
      <c r="AU228" s="247" t="s">
        <v>82</v>
      </c>
      <c r="AV228" s="14" t="s">
        <v>135</v>
      </c>
      <c r="AW228" s="14" t="s">
        <v>33</v>
      </c>
      <c r="AX228" s="14" t="s">
        <v>34</v>
      </c>
      <c r="AY228" s="247" t="s">
        <v>129</v>
      </c>
    </row>
    <row r="229" s="2" customFormat="1" ht="16.5" customHeight="1">
      <c r="A229" s="40"/>
      <c r="B229" s="41"/>
      <c r="C229" s="258" t="s">
        <v>337</v>
      </c>
      <c r="D229" s="258" t="s">
        <v>190</v>
      </c>
      <c r="E229" s="259" t="s">
        <v>338</v>
      </c>
      <c r="F229" s="260" t="s">
        <v>339</v>
      </c>
      <c r="G229" s="261" t="s">
        <v>331</v>
      </c>
      <c r="H229" s="262">
        <v>190.74000000000001</v>
      </c>
      <c r="I229" s="263"/>
      <c r="J229" s="264">
        <f>ROUND(I229*H229,2)</f>
        <v>0</v>
      </c>
      <c r="K229" s="260" t="s">
        <v>134</v>
      </c>
      <c r="L229" s="265"/>
      <c r="M229" s="266" t="s">
        <v>19</v>
      </c>
      <c r="N229" s="267" t="s">
        <v>44</v>
      </c>
      <c r="O229" s="86"/>
      <c r="P229" s="216">
        <f>O229*H229</f>
        <v>0</v>
      </c>
      <c r="Q229" s="216">
        <v>0.080000000000000002</v>
      </c>
      <c r="R229" s="216">
        <f>Q229*H229</f>
        <v>15.259200000000002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177</v>
      </c>
      <c r="AT229" s="218" t="s">
        <v>190</v>
      </c>
      <c r="AU229" s="218" t="s">
        <v>82</v>
      </c>
      <c r="AY229" s="19" t="s">
        <v>129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34</v>
      </c>
      <c r="BK229" s="219">
        <f>ROUND(I229*H229,2)</f>
        <v>0</v>
      </c>
      <c r="BL229" s="19" t="s">
        <v>135</v>
      </c>
      <c r="BM229" s="218" t="s">
        <v>340</v>
      </c>
    </row>
    <row r="230" s="13" customFormat="1">
      <c r="A230" s="13"/>
      <c r="B230" s="225"/>
      <c r="C230" s="226"/>
      <c r="D230" s="227" t="s">
        <v>139</v>
      </c>
      <c r="E230" s="226"/>
      <c r="F230" s="229" t="s">
        <v>341</v>
      </c>
      <c r="G230" s="226"/>
      <c r="H230" s="230">
        <v>190.74000000000001</v>
      </c>
      <c r="I230" s="231"/>
      <c r="J230" s="226"/>
      <c r="K230" s="226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139</v>
      </c>
      <c r="AU230" s="236" t="s">
        <v>82</v>
      </c>
      <c r="AV230" s="13" t="s">
        <v>82</v>
      </c>
      <c r="AW230" s="13" t="s">
        <v>4</v>
      </c>
      <c r="AX230" s="13" t="s">
        <v>34</v>
      </c>
      <c r="AY230" s="236" t="s">
        <v>129</v>
      </c>
    </row>
    <row r="231" s="2" customFormat="1" ht="24.15" customHeight="1">
      <c r="A231" s="40"/>
      <c r="B231" s="41"/>
      <c r="C231" s="258" t="s">
        <v>342</v>
      </c>
      <c r="D231" s="258" t="s">
        <v>190</v>
      </c>
      <c r="E231" s="259" t="s">
        <v>343</v>
      </c>
      <c r="F231" s="260" t="s">
        <v>344</v>
      </c>
      <c r="G231" s="261" t="s">
        <v>331</v>
      </c>
      <c r="H231" s="262">
        <v>37.740000000000002</v>
      </c>
      <c r="I231" s="263"/>
      <c r="J231" s="264">
        <f>ROUND(I231*H231,2)</f>
        <v>0</v>
      </c>
      <c r="K231" s="260" t="s">
        <v>134</v>
      </c>
      <c r="L231" s="265"/>
      <c r="M231" s="266" t="s">
        <v>19</v>
      </c>
      <c r="N231" s="267" t="s">
        <v>44</v>
      </c>
      <c r="O231" s="86"/>
      <c r="P231" s="216">
        <f>O231*H231</f>
        <v>0</v>
      </c>
      <c r="Q231" s="216">
        <v>0.048300000000000003</v>
      </c>
      <c r="R231" s="216">
        <f>Q231*H231</f>
        <v>1.8228420000000003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177</v>
      </c>
      <c r="AT231" s="218" t="s">
        <v>190</v>
      </c>
      <c r="AU231" s="218" t="s">
        <v>82</v>
      </c>
      <c r="AY231" s="19" t="s">
        <v>129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34</v>
      </c>
      <c r="BK231" s="219">
        <f>ROUND(I231*H231,2)</f>
        <v>0</v>
      </c>
      <c r="BL231" s="19" t="s">
        <v>135</v>
      </c>
      <c r="BM231" s="218" t="s">
        <v>345</v>
      </c>
    </row>
    <row r="232" s="13" customFormat="1">
      <c r="A232" s="13"/>
      <c r="B232" s="225"/>
      <c r="C232" s="226"/>
      <c r="D232" s="227" t="s">
        <v>139</v>
      </c>
      <c r="E232" s="226"/>
      <c r="F232" s="229" t="s">
        <v>346</v>
      </c>
      <c r="G232" s="226"/>
      <c r="H232" s="230">
        <v>37.740000000000002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139</v>
      </c>
      <c r="AU232" s="236" t="s">
        <v>82</v>
      </c>
      <c r="AV232" s="13" t="s">
        <v>82</v>
      </c>
      <c r="AW232" s="13" t="s">
        <v>4</v>
      </c>
      <c r="AX232" s="13" t="s">
        <v>34</v>
      </c>
      <c r="AY232" s="236" t="s">
        <v>129</v>
      </c>
    </row>
    <row r="233" s="2" customFormat="1" ht="24.15" customHeight="1">
      <c r="A233" s="40"/>
      <c r="B233" s="41"/>
      <c r="C233" s="258" t="s">
        <v>347</v>
      </c>
      <c r="D233" s="258" t="s">
        <v>190</v>
      </c>
      <c r="E233" s="259" t="s">
        <v>348</v>
      </c>
      <c r="F233" s="260" t="s">
        <v>349</v>
      </c>
      <c r="G233" s="261" t="s">
        <v>331</v>
      </c>
      <c r="H233" s="262">
        <v>13.26</v>
      </c>
      <c r="I233" s="263"/>
      <c r="J233" s="264">
        <f>ROUND(I233*H233,2)</f>
        <v>0</v>
      </c>
      <c r="K233" s="260" t="s">
        <v>134</v>
      </c>
      <c r="L233" s="265"/>
      <c r="M233" s="266" t="s">
        <v>19</v>
      </c>
      <c r="N233" s="267" t="s">
        <v>44</v>
      </c>
      <c r="O233" s="86"/>
      <c r="P233" s="216">
        <f>O233*H233</f>
        <v>0</v>
      </c>
      <c r="Q233" s="216">
        <v>0.065670000000000006</v>
      </c>
      <c r="R233" s="216">
        <f>Q233*H233</f>
        <v>0.87078420000000012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177</v>
      </c>
      <c r="AT233" s="218" t="s">
        <v>190</v>
      </c>
      <c r="AU233" s="218" t="s">
        <v>82</v>
      </c>
      <c r="AY233" s="19" t="s">
        <v>129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34</v>
      </c>
      <c r="BK233" s="219">
        <f>ROUND(I233*H233,2)</f>
        <v>0</v>
      </c>
      <c r="BL233" s="19" t="s">
        <v>135</v>
      </c>
      <c r="BM233" s="218" t="s">
        <v>350</v>
      </c>
    </row>
    <row r="234" s="13" customFormat="1">
      <c r="A234" s="13"/>
      <c r="B234" s="225"/>
      <c r="C234" s="226"/>
      <c r="D234" s="227" t="s">
        <v>139</v>
      </c>
      <c r="E234" s="226"/>
      <c r="F234" s="229" t="s">
        <v>351</v>
      </c>
      <c r="G234" s="226"/>
      <c r="H234" s="230">
        <v>13.26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139</v>
      </c>
      <c r="AU234" s="236" t="s">
        <v>82</v>
      </c>
      <c r="AV234" s="13" t="s">
        <v>82</v>
      </c>
      <c r="AW234" s="13" t="s">
        <v>4</v>
      </c>
      <c r="AX234" s="13" t="s">
        <v>34</v>
      </c>
      <c r="AY234" s="236" t="s">
        <v>129</v>
      </c>
    </row>
    <row r="235" s="2" customFormat="1" ht="49.05" customHeight="1">
      <c r="A235" s="40"/>
      <c r="B235" s="41"/>
      <c r="C235" s="207" t="s">
        <v>352</v>
      </c>
      <c r="D235" s="207" t="s">
        <v>131</v>
      </c>
      <c r="E235" s="208" t="s">
        <v>353</v>
      </c>
      <c r="F235" s="209" t="s">
        <v>354</v>
      </c>
      <c r="G235" s="210" t="s">
        <v>331</v>
      </c>
      <c r="H235" s="211">
        <v>56</v>
      </c>
      <c r="I235" s="212"/>
      <c r="J235" s="213">
        <f>ROUND(I235*H235,2)</f>
        <v>0</v>
      </c>
      <c r="K235" s="209" t="s">
        <v>134</v>
      </c>
      <c r="L235" s="46"/>
      <c r="M235" s="214" t="s">
        <v>19</v>
      </c>
      <c r="N235" s="215" t="s">
        <v>44</v>
      </c>
      <c r="O235" s="86"/>
      <c r="P235" s="216">
        <f>O235*H235</f>
        <v>0</v>
      </c>
      <c r="Q235" s="216">
        <v>0.1295</v>
      </c>
      <c r="R235" s="216">
        <f>Q235*H235</f>
        <v>7.2520000000000007</v>
      </c>
      <c r="S235" s="216">
        <v>0</v>
      </c>
      <c r="T235" s="21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8" t="s">
        <v>135</v>
      </c>
      <c r="AT235" s="218" t="s">
        <v>131</v>
      </c>
      <c r="AU235" s="218" t="s">
        <v>82</v>
      </c>
      <c r="AY235" s="19" t="s">
        <v>129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34</v>
      </c>
      <c r="BK235" s="219">
        <f>ROUND(I235*H235,2)</f>
        <v>0</v>
      </c>
      <c r="BL235" s="19" t="s">
        <v>135</v>
      </c>
      <c r="BM235" s="218" t="s">
        <v>355</v>
      </c>
    </row>
    <row r="236" s="2" customFormat="1">
      <c r="A236" s="40"/>
      <c r="B236" s="41"/>
      <c r="C236" s="42"/>
      <c r="D236" s="220" t="s">
        <v>137</v>
      </c>
      <c r="E236" s="42"/>
      <c r="F236" s="221" t="s">
        <v>356</v>
      </c>
      <c r="G236" s="42"/>
      <c r="H236" s="42"/>
      <c r="I236" s="222"/>
      <c r="J236" s="42"/>
      <c r="K236" s="42"/>
      <c r="L236" s="46"/>
      <c r="M236" s="223"/>
      <c r="N236" s="224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137</v>
      </c>
      <c r="AU236" s="19" t="s">
        <v>82</v>
      </c>
    </row>
    <row r="237" s="2" customFormat="1" ht="16.5" customHeight="1">
      <c r="A237" s="40"/>
      <c r="B237" s="41"/>
      <c r="C237" s="258" t="s">
        <v>97</v>
      </c>
      <c r="D237" s="258" t="s">
        <v>190</v>
      </c>
      <c r="E237" s="259" t="s">
        <v>357</v>
      </c>
      <c r="F237" s="260" t="s">
        <v>358</v>
      </c>
      <c r="G237" s="261" t="s">
        <v>331</v>
      </c>
      <c r="H237" s="262">
        <v>57.119999999999997</v>
      </c>
      <c r="I237" s="263"/>
      <c r="J237" s="264">
        <f>ROUND(I237*H237,2)</f>
        <v>0</v>
      </c>
      <c r="K237" s="260" t="s">
        <v>134</v>
      </c>
      <c r="L237" s="265"/>
      <c r="M237" s="266" t="s">
        <v>19</v>
      </c>
      <c r="N237" s="267" t="s">
        <v>44</v>
      </c>
      <c r="O237" s="86"/>
      <c r="P237" s="216">
        <f>O237*H237</f>
        <v>0</v>
      </c>
      <c r="Q237" s="216">
        <v>0.028000000000000001</v>
      </c>
      <c r="R237" s="216">
        <f>Q237*H237</f>
        <v>1.5993599999999999</v>
      </c>
      <c r="S237" s="216">
        <v>0</v>
      </c>
      <c r="T237" s="217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8" t="s">
        <v>177</v>
      </c>
      <c r="AT237" s="218" t="s">
        <v>190</v>
      </c>
      <c r="AU237" s="218" t="s">
        <v>82</v>
      </c>
      <c r="AY237" s="19" t="s">
        <v>129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34</v>
      </c>
      <c r="BK237" s="219">
        <f>ROUND(I237*H237,2)</f>
        <v>0</v>
      </c>
      <c r="BL237" s="19" t="s">
        <v>135</v>
      </c>
      <c r="BM237" s="218" t="s">
        <v>359</v>
      </c>
    </row>
    <row r="238" s="13" customFormat="1">
      <c r="A238" s="13"/>
      <c r="B238" s="225"/>
      <c r="C238" s="226"/>
      <c r="D238" s="227" t="s">
        <v>139</v>
      </c>
      <c r="E238" s="226"/>
      <c r="F238" s="229" t="s">
        <v>360</v>
      </c>
      <c r="G238" s="226"/>
      <c r="H238" s="230">
        <v>57.119999999999997</v>
      </c>
      <c r="I238" s="231"/>
      <c r="J238" s="226"/>
      <c r="K238" s="226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139</v>
      </c>
      <c r="AU238" s="236" t="s">
        <v>82</v>
      </c>
      <c r="AV238" s="13" t="s">
        <v>82</v>
      </c>
      <c r="AW238" s="13" t="s">
        <v>4</v>
      </c>
      <c r="AX238" s="13" t="s">
        <v>34</v>
      </c>
      <c r="AY238" s="236" t="s">
        <v>129</v>
      </c>
    </row>
    <row r="239" s="2" customFormat="1" ht="24.15" customHeight="1">
      <c r="A239" s="40"/>
      <c r="B239" s="41"/>
      <c r="C239" s="207" t="s">
        <v>361</v>
      </c>
      <c r="D239" s="207" t="s">
        <v>131</v>
      </c>
      <c r="E239" s="208" t="s">
        <v>362</v>
      </c>
      <c r="F239" s="209" t="s">
        <v>363</v>
      </c>
      <c r="G239" s="210" t="s">
        <v>147</v>
      </c>
      <c r="H239" s="211">
        <v>16.149999999999999</v>
      </c>
      <c r="I239" s="212"/>
      <c r="J239" s="213">
        <f>ROUND(I239*H239,2)</f>
        <v>0</v>
      </c>
      <c r="K239" s="209" t="s">
        <v>134</v>
      </c>
      <c r="L239" s="46"/>
      <c r="M239" s="214" t="s">
        <v>19</v>
      </c>
      <c r="N239" s="215" t="s">
        <v>44</v>
      </c>
      <c r="O239" s="86"/>
      <c r="P239" s="216">
        <f>O239*H239</f>
        <v>0</v>
      </c>
      <c r="Q239" s="216">
        <v>2.2563399999999998</v>
      </c>
      <c r="R239" s="216">
        <f>Q239*H239</f>
        <v>36.439890999999996</v>
      </c>
      <c r="S239" s="216">
        <v>0</v>
      </c>
      <c r="T239" s="217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8" t="s">
        <v>135</v>
      </c>
      <c r="AT239" s="218" t="s">
        <v>131</v>
      </c>
      <c r="AU239" s="218" t="s">
        <v>82</v>
      </c>
      <c r="AY239" s="19" t="s">
        <v>129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9" t="s">
        <v>34</v>
      </c>
      <c r="BK239" s="219">
        <f>ROUND(I239*H239,2)</f>
        <v>0</v>
      </c>
      <c r="BL239" s="19" t="s">
        <v>135</v>
      </c>
      <c r="BM239" s="218" t="s">
        <v>364</v>
      </c>
    </row>
    <row r="240" s="2" customFormat="1">
      <c r="A240" s="40"/>
      <c r="B240" s="41"/>
      <c r="C240" s="42"/>
      <c r="D240" s="220" t="s">
        <v>137</v>
      </c>
      <c r="E240" s="42"/>
      <c r="F240" s="221" t="s">
        <v>365</v>
      </c>
      <c r="G240" s="42"/>
      <c r="H240" s="42"/>
      <c r="I240" s="222"/>
      <c r="J240" s="42"/>
      <c r="K240" s="42"/>
      <c r="L240" s="46"/>
      <c r="M240" s="223"/>
      <c r="N240" s="224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137</v>
      </c>
      <c r="AU240" s="19" t="s">
        <v>82</v>
      </c>
    </row>
    <row r="241" s="15" customFormat="1">
      <c r="A241" s="15"/>
      <c r="B241" s="248"/>
      <c r="C241" s="249"/>
      <c r="D241" s="227" t="s">
        <v>139</v>
      </c>
      <c r="E241" s="250" t="s">
        <v>19</v>
      </c>
      <c r="F241" s="251" t="s">
        <v>366</v>
      </c>
      <c r="G241" s="249"/>
      <c r="H241" s="250" t="s">
        <v>19</v>
      </c>
      <c r="I241" s="252"/>
      <c r="J241" s="249"/>
      <c r="K241" s="249"/>
      <c r="L241" s="253"/>
      <c r="M241" s="254"/>
      <c r="N241" s="255"/>
      <c r="O241" s="255"/>
      <c r="P241" s="255"/>
      <c r="Q241" s="255"/>
      <c r="R241" s="255"/>
      <c r="S241" s="255"/>
      <c r="T241" s="25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7" t="s">
        <v>139</v>
      </c>
      <c r="AU241" s="257" t="s">
        <v>82</v>
      </c>
      <c r="AV241" s="15" t="s">
        <v>34</v>
      </c>
      <c r="AW241" s="15" t="s">
        <v>33</v>
      </c>
      <c r="AX241" s="15" t="s">
        <v>73</v>
      </c>
      <c r="AY241" s="257" t="s">
        <v>129</v>
      </c>
    </row>
    <row r="242" s="13" customFormat="1">
      <c r="A242" s="13"/>
      <c r="B242" s="225"/>
      <c r="C242" s="226"/>
      <c r="D242" s="227" t="s">
        <v>139</v>
      </c>
      <c r="E242" s="228" t="s">
        <v>19</v>
      </c>
      <c r="F242" s="229" t="s">
        <v>367</v>
      </c>
      <c r="G242" s="226"/>
      <c r="H242" s="230">
        <v>0.83999999999999997</v>
      </c>
      <c r="I242" s="231"/>
      <c r="J242" s="226"/>
      <c r="K242" s="226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139</v>
      </c>
      <c r="AU242" s="236" t="s">
        <v>82</v>
      </c>
      <c r="AV242" s="13" t="s">
        <v>82</v>
      </c>
      <c r="AW242" s="13" t="s">
        <v>33</v>
      </c>
      <c r="AX242" s="13" t="s">
        <v>73</v>
      </c>
      <c r="AY242" s="236" t="s">
        <v>129</v>
      </c>
    </row>
    <row r="243" s="13" customFormat="1">
      <c r="A243" s="13"/>
      <c r="B243" s="225"/>
      <c r="C243" s="226"/>
      <c r="D243" s="227" t="s">
        <v>139</v>
      </c>
      <c r="E243" s="228" t="s">
        <v>19</v>
      </c>
      <c r="F243" s="229" t="s">
        <v>368</v>
      </c>
      <c r="G243" s="226"/>
      <c r="H243" s="230">
        <v>5.6100000000000003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139</v>
      </c>
      <c r="AU243" s="236" t="s">
        <v>82</v>
      </c>
      <c r="AV243" s="13" t="s">
        <v>82</v>
      </c>
      <c r="AW243" s="13" t="s">
        <v>33</v>
      </c>
      <c r="AX243" s="13" t="s">
        <v>73</v>
      </c>
      <c r="AY243" s="236" t="s">
        <v>129</v>
      </c>
    </row>
    <row r="244" s="13" customFormat="1">
      <c r="A244" s="13"/>
      <c r="B244" s="225"/>
      <c r="C244" s="226"/>
      <c r="D244" s="227" t="s">
        <v>139</v>
      </c>
      <c r="E244" s="228" t="s">
        <v>19</v>
      </c>
      <c r="F244" s="229" t="s">
        <v>369</v>
      </c>
      <c r="G244" s="226"/>
      <c r="H244" s="230">
        <v>0.39000000000000001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139</v>
      </c>
      <c r="AU244" s="236" t="s">
        <v>82</v>
      </c>
      <c r="AV244" s="13" t="s">
        <v>82</v>
      </c>
      <c r="AW244" s="13" t="s">
        <v>33</v>
      </c>
      <c r="AX244" s="13" t="s">
        <v>73</v>
      </c>
      <c r="AY244" s="236" t="s">
        <v>129</v>
      </c>
    </row>
    <row r="245" s="13" customFormat="1">
      <c r="A245" s="13"/>
      <c r="B245" s="225"/>
      <c r="C245" s="226"/>
      <c r="D245" s="227" t="s">
        <v>139</v>
      </c>
      <c r="E245" s="228" t="s">
        <v>19</v>
      </c>
      <c r="F245" s="229" t="s">
        <v>370</v>
      </c>
      <c r="G245" s="226"/>
      <c r="H245" s="230">
        <v>1.1100000000000001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139</v>
      </c>
      <c r="AU245" s="236" t="s">
        <v>82</v>
      </c>
      <c r="AV245" s="13" t="s">
        <v>82</v>
      </c>
      <c r="AW245" s="13" t="s">
        <v>33</v>
      </c>
      <c r="AX245" s="13" t="s">
        <v>73</v>
      </c>
      <c r="AY245" s="236" t="s">
        <v>129</v>
      </c>
    </row>
    <row r="246" s="15" customFormat="1">
      <c r="A246" s="15"/>
      <c r="B246" s="248"/>
      <c r="C246" s="249"/>
      <c r="D246" s="227" t="s">
        <v>139</v>
      </c>
      <c r="E246" s="250" t="s">
        <v>19</v>
      </c>
      <c r="F246" s="251" t="s">
        <v>371</v>
      </c>
      <c r="G246" s="249"/>
      <c r="H246" s="250" t="s">
        <v>19</v>
      </c>
      <c r="I246" s="252"/>
      <c r="J246" s="249"/>
      <c r="K246" s="249"/>
      <c r="L246" s="253"/>
      <c r="M246" s="254"/>
      <c r="N246" s="255"/>
      <c r="O246" s="255"/>
      <c r="P246" s="255"/>
      <c r="Q246" s="255"/>
      <c r="R246" s="255"/>
      <c r="S246" s="255"/>
      <c r="T246" s="25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7" t="s">
        <v>139</v>
      </c>
      <c r="AU246" s="257" t="s">
        <v>82</v>
      </c>
      <c r="AV246" s="15" t="s">
        <v>34</v>
      </c>
      <c r="AW246" s="15" t="s">
        <v>33</v>
      </c>
      <c r="AX246" s="15" t="s">
        <v>73</v>
      </c>
      <c r="AY246" s="257" t="s">
        <v>129</v>
      </c>
    </row>
    <row r="247" s="13" customFormat="1">
      <c r="A247" s="13"/>
      <c r="B247" s="225"/>
      <c r="C247" s="226"/>
      <c r="D247" s="227" t="s">
        <v>139</v>
      </c>
      <c r="E247" s="228" t="s">
        <v>19</v>
      </c>
      <c r="F247" s="229" t="s">
        <v>372</v>
      </c>
      <c r="G247" s="226"/>
      <c r="H247" s="230">
        <v>8.1999999999999993</v>
      </c>
      <c r="I247" s="231"/>
      <c r="J247" s="226"/>
      <c r="K247" s="226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139</v>
      </c>
      <c r="AU247" s="236" t="s">
        <v>82</v>
      </c>
      <c r="AV247" s="13" t="s">
        <v>82</v>
      </c>
      <c r="AW247" s="13" t="s">
        <v>33</v>
      </c>
      <c r="AX247" s="13" t="s">
        <v>73</v>
      </c>
      <c r="AY247" s="236" t="s">
        <v>129</v>
      </c>
    </row>
    <row r="248" s="14" customFormat="1">
      <c r="A248" s="14"/>
      <c r="B248" s="237"/>
      <c r="C248" s="238"/>
      <c r="D248" s="227" t="s">
        <v>139</v>
      </c>
      <c r="E248" s="239" t="s">
        <v>19</v>
      </c>
      <c r="F248" s="240" t="s">
        <v>140</v>
      </c>
      <c r="G248" s="238"/>
      <c r="H248" s="241">
        <v>16.149999999999999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139</v>
      </c>
      <c r="AU248" s="247" t="s">
        <v>82</v>
      </c>
      <c r="AV248" s="14" t="s">
        <v>135</v>
      </c>
      <c r="AW248" s="14" t="s">
        <v>33</v>
      </c>
      <c r="AX248" s="14" t="s">
        <v>34</v>
      </c>
      <c r="AY248" s="247" t="s">
        <v>129</v>
      </c>
    </row>
    <row r="249" s="2" customFormat="1" ht="24.15" customHeight="1">
      <c r="A249" s="40"/>
      <c r="B249" s="41"/>
      <c r="C249" s="207" t="s">
        <v>373</v>
      </c>
      <c r="D249" s="207" t="s">
        <v>131</v>
      </c>
      <c r="E249" s="208" t="s">
        <v>374</v>
      </c>
      <c r="F249" s="209" t="s">
        <v>375</v>
      </c>
      <c r="G249" s="210" t="s">
        <v>88</v>
      </c>
      <c r="H249" s="211">
        <v>717.10000000000002</v>
      </c>
      <c r="I249" s="212"/>
      <c r="J249" s="213">
        <f>ROUND(I249*H249,2)</f>
        <v>0</v>
      </c>
      <c r="K249" s="209" t="s">
        <v>134</v>
      </c>
      <c r="L249" s="46"/>
      <c r="M249" s="214" t="s">
        <v>19</v>
      </c>
      <c r="N249" s="215" t="s">
        <v>44</v>
      </c>
      <c r="O249" s="86"/>
      <c r="P249" s="216">
        <f>O249*H249</f>
        <v>0</v>
      </c>
      <c r="Q249" s="216">
        <v>0.00068999999999999997</v>
      </c>
      <c r="R249" s="216">
        <f>Q249*H249</f>
        <v>0.49479899999999999</v>
      </c>
      <c r="S249" s="216">
        <v>0</v>
      </c>
      <c r="T249" s="217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8" t="s">
        <v>135</v>
      </c>
      <c r="AT249" s="218" t="s">
        <v>131</v>
      </c>
      <c r="AU249" s="218" t="s">
        <v>82</v>
      </c>
      <c r="AY249" s="19" t="s">
        <v>129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9" t="s">
        <v>34</v>
      </c>
      <c r="BK249" s="219">
        <f>ROUND(I249*H249,2)</f>
        <v>0</v>
      </c>
      <c r="BL249" s="19" t="s">
        <v>135</v>
      </c>
      <c r="BM249" s="218" t="s">
        <v>376</v>
      </c>
    </row>
    <row r="250" s="2" customFormat="1">
      <c r="A250" s="40"/>
      <c r="B250" s="41"/>
      <c r="C250" s="42"/>
      <c r="D250" s="220" t="s">
        <v>137</v>
      </c>
      <c r="E250" s="42"/>
      <c r="F250" s="221" t="s">
        <v>377</v>
      </c>
      <c r="G250" s="42"/>
      <c r="H250" s="42"/>
      <c r="I250" s="222"/>
      <c r="J250" s="42"/>
      <c r="K250" s="42"/>
      <c r="L250" s="46"/>
      <c r="M250" s="223"/>
      <c r="N250" s="224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137</v>
      </c>
      <c r="AU250" s="19" t="s">
        <v>82</v>
      </c>
    </row>
    <row r="251" s="15" customFormat="1">
      <c r="A251" s="15"/>
      <c r="B251" s="248"/>
      <c r="C251" s="249"/>
      <c r="D251" s="227" t="s">
        <v>139</v>
      </c>
      <c r="E251" s="250" t="s">
        <v>19</v>
      </c>
      <c r="F251" s="251" t="s">
        <v>150</v>
      </c>
      <c r="G251" s="249"/>
      <c r="H251" s="250" t="s">
        <v>19</v>
      </c>
      <c r="I251" s="252"/>
      <c r="J251" s="249"/>
      <c r="K251" s="249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139</v>
      </c>
      <c r="AU251" s="257" t="s">
        <v>82</v>
      </c>
      <c r="AV251" s="15" t="s">
        <v>34</v>
      </c>
      <c r="AW251" s="15" t="s">
        <v>33</v>
      </c>
      <c r="AX251" s="15" t="s">
        <v>73</v>
      </c>
      <c r="AY251" s="257" t="s">
        <v>129</v>
      </c>
    </row>
    <row r="252" s="13" customFormat="1">
      <c r="A252" s="13"/>
      <c r="B252" s="225"/>
      <c r="C252" s="226"/>
      <c r="D252" s="227" t="s">
        <v>139</v>
      </c>
      <c r="E252" s="228" t="s">
        <v>19</v>
      </c>
      <c r="F252" s="229" t="s">
        <v>212</v>
      </c>
      <c r="G252" s="226"/>
      <c r="H252" s="230">
        <v>646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139</v>
      </c>
      <c r="AU252" s="236" t="s">
        <v>82</v>
      </c>
      <c r="AV252" s="13" t="s">
        <v>82</v>
      </c>
      <c r="AW252" s="13" t="s">
        <v>33</v>
      </c>
      <c r="AX252" s="13" t="s">
        <v>73</v>
      </c>
      <c r="AY252" s="236" t="s">
        <v>129</v>
      </c>
    </row>
    <row r="253" s="13" customFormat="1">
      <c r="A253" s="13"/>
      <c r="B253" s="225"/>
      <c r="C253" s="226"/>
      <c r="D253" s="227" t="s">
        <v>139</v>
      </c>
      <c r="E253" s="228" t="s">
        <v>19</v>
      </c>
      <c r="F253" s="229" t="s">
        <v>213</v>
      </c>
      <c r="G253" s="226"/>
      <c r="H253" s="230">
        <v>71.099999999999994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139</v>
      </c>
      <c r="AU253" s="236" t="s">
        <v>82</v>
      </c>
      <c r="AV253" s="13" t="s">
        <v>82</v>
      </c>
      <c r="AW253" s="13" t="s">
        <v>33</v>
      </c>
      <c r="AX253" s="13" t="s">
        <v>73</v>
      </c>
      <c r="AY253" s="236" t="s">
        <v>129</v>
      </c>
    </row>
    <row r="254" s="14" customFormat="1">
      <c r="A254" s="14"/>
      <c r="B254" s="237"/>
      <c r="C254" s="238"/>
      <c r="D254" s="227" t="s">
        <v>139</v>
      </c>
      <c r="E254" s="239" t="s">
        <v>19</v>
      </c>
      <c r="F254" s="240" t="s">
        <v>140</v>
      </c>
      <c r="G254" s="238"/>
      <c r="H254" s="241">
        <v>717.10000000000002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139</v>
      </c>
      <c r="AU254" s="247" t="s">
        <v>82</v>
      </c>
      <c r="AV254" s="14" t="s">
        <v>135</v>
      </c>
      <c r="AW254" s="14" t="s">
        <v>33</v>
      </c>
      <c r="AX254" s="14" t="s">
        <v>34</v>
      </c>
      <c r="AY254" s="247" t="s">
        <v>129</v>
      </c>
    </row>
    <row r="255" s="2" customFormat="1" ht="24.15" customHeight="1">
      <c r="A255" s="40"/>
      <c r="B255" s="41"/>
      <c r="C255" s="207" t="s">
        <v>378</v>
      </c>
      <c r="D255" s="207" t="s">
        <v>131</v>
      </c>
      <c r="E255" s="208" t="s">
        <v>379</v>
      </c>
      <c r="F255" s="209" t="s">
        <v>380</v>
      </c>
      <c r="G255" s="210" t="s">
        <v>331</v>
      </c>
      <c r="H255" s="211">
        <v>17</v>
      </c>
      <c r="I255" s="212"/>
      <c r="J255" s="213">
        <f>ROUND(I255*H255,2)</f>
        <v>0</v>
      </c>
      <c r="K255" s="209" t="s">
        <v>134</v>
      </c>
      <c r="L255" s="46"/>
      <c r="M255" s="214" t="s">
        <v>19</v>
      </c>
      <c r="N255" s="215" t="s">
        <v>44</v>
      </c>
      <c r="O255" s="86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8" t="s">
        <v>135</v>
      </c>
      <c r="AT255" s="218" t="s">
        <v>131</v>
      </c>
      <c r="AU255" s="218" t="s">
        <v>82</v>
      </c>
      <c r="AY255" s="19" t="s">
        <v>129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34</v>
      </c>
      <c r="BK255" s="219">
        <f>ROUND(I255*H255,2)</f>
        <v>0</v>
      </c>
      <c r="BL255" s="19" t="s">
        <v>135</v>
      </c>
      <c r="BM255" s="218" t="s">
        <v>381</v>
      </c>
    </row>
    <row r="256" s="2" customFormat="1">
      <c r="A256" s="40"/>
      <c r="B256" s="41"/>
      <c r="C256" s="42"/>
      <c r="D256" s="220" t="s">
        <v>137</v>
      </c>
      <c r="E256" s="42"/>
      <c r="F256" s="221" t="s">
        <v>382</v>
      </c>
      <c r="G256" s="42"/>
      <c r="H256" s="42"/>
      <c r="I256" s="222"/>
      <c r="J256" s="42"/>
      <c r="K256" s="42"/>
      <c r="L256" s="46"/>
      <c r="M256" s="223"/>
      <c r="N256" s="22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137</v>
      </c>
      <c r="AU256" s="19" t="s">
        <v>82</v>
      </c>
    </row>
    <row r="257" s="12" customFormat="1" ht="22.8" customHeight="1">
      <c r="A257" s="12"/>
      <c r="B257" s="191"/>
      <c r="C257" s="192"/>
      <c r="D257" s="193" t="s">
        <v>72</v>
      </c>
      <c r="E257" s="205" t="s">
        <v>383</v>
      </c>
      <c r="F257" s="205" t="s">
        <v>384</v>
      </c>
      <c r="G257" s="192"/>
      <c r="H257" s="192"/>
      <c r="I257" s="195"/>
      <c r="J257" s="206">
        <f>BK257</f>
        <v>0</v>
      </c>
      <c r="K257" s="192"/>
      <c r="L257" s="197"/>
      <c r="M257" s="198"/>
      <c r="N257" s="199"/>
      <c r="O257" s="199"/>
      <c r="P257" s="200">
        <f>SUM(P258:P268)</f>
        <v>0</v>
      </c>
      <c r="Q257" s="199"/>
      <c r="R257" s="200">
        <f>SUM(R258:R268)</f>
        <v>0</v>
      </c>
      <c r="S257" s="199"/>
      <c r="T257" s="201">
        <f>SUM(T258:T268)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2" t="s">
        <v>34</v>
      </c>
      <c r="AT257" s="203" t="s">
        <v>72</v>
      </c>
      <c r="AU257" s="203" t="s">
        <v>34</v>
      </c>
      <c r="AY257" s="202" t="s">
        <v>129</v>
      </c>
      <c r="BK257" s="204">
        <f>SUM(BK258:BK268)</f>
        <v>0</v>
      </c>
    </row>
    <row r="258" s="2" customFormat="1" ht="37.8" customHeight="1">
      <c r="A258" s="40"/>
      <c r="B258" s="41"/>
      <c r="C258" s="207" t="s">
        <v>385</v>
      </c>
      <c r="D258" s="207" t="s">
        <v>131</v>
      </c>
      <c r="E258" s="208" t="s">
        <v>386</v>
      </c>
      <c r="F258" s="209" t="s">
        <v>387</v>
      </c>
      <c r="G258" s="210" t="s">
        <v>168</v>
      </c>
      <c r="H258" s="211">
        <v>80.400000000000006</v>
      </c>
      <c r="I258" s="212"/>
      <c r="J258" s="213">
        <f>ROUND(I258*H258,2)</f>
        <v>0</v>
      </c>
      <c r="K258" s="209" t="s">
        <v>134</v>
      </c>
      <c r="L258" s="46"/>
      <c r="M258" s="214" t="s">
        <v>19</v>
      </c>
      <c r="N258" s="215" t="s">
        <v>44</v>
      </c>
      <c r="O258" s="86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135</v>
      </c>
      <c r="AT258" s="218" t="s">
        <v>131</v>
      </c>
      <c r="AU258" s="218" t="s">
        <v>82</v>
      </c>
      <c r="AY258" s="19" t="s">
        <v>129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34</v>
      </c>
      <c r="BK258" s="219">
        <f>ROUND(I258*H258,2)</f>
        <v>0</v>
      </c>
      <c r="BL258" s="19" t="s">
        <v>135</v>
      </c>
      <c r="BM258" s="218" t="s">
        <v>388</v>
      </c>
    </row>
    <row r="259" s="2" customFormat="1">
      <c r="A259" s="40"/>
      <c r="B259" s="41"/>
      <c r="C259" s="42"/>
      <c r="D259" s="220" t="s">
        <v>137</v>
      </c>
      <c r="E259" s="42"/>
      <c r="F259" s="221" t="s">
        <v>389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137</v>
      </c>
      <c r="AU259" s="19" t="s">
        <v>82</v>
      </c>
    </row>
    <row r="260" s="2" customFormat="1" ht="37.8" customHeight="1">
      <c r="A260" s="40"/>
      <c r="B260" s="41"/>
      <c r="C260" s="207" t="s">
        <v>390</v>
      </c>
      <c r="D260" s="207" t="s">
        <v>131</v>
      </c>
      <c r="E260" s="208" t="s">
        <v>391</v>
      </c>
      <c r="F260" s="209" t="s">
        <v>392</v>
      </c>
      <c r="G260" s="210" t="s">
        <v>168</v>
      </c>
      <c r="H260" s="211">
        <v>1527.5999999999999</v>
      </c>
      <c r="I260" s="212"/>
      <c r="J260" s="213">
        <f>ROUND(I260*H260,2)</f>
        <v>0</v>
      </c>
      <c r="K260" s="209" t="s">
        <v>134</v>
      </c>
      <c r="L260" s="46"/>
      <c r="M260" s="214" t="s">
        <v>19</v>
      </c>
      <c r="N260" s="215" t="s">
        <v>44</v>
      </c>
      <c r="O260" s="86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8" t="s">
        <v>135</v>
      </c>
      <c r="AT260" s="218" t="s">
        <v>131</v>
      </c>
      <c r="AU260" s="218" t="s">
        <v>82</v>
      </c>
      <c r="AY260" s="19" t="s">
        <v>129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9" t="s">
        <v>34</v>
      </c>
      <c r="BK260" s="219">
        <f>ROUND(I260*H260,2)</f>
        <v>0</v>
      </c>
      <c r="BL260" s="19" t="s">
        <v>135</v>
      </c>
      <c r="BM260" s="218" t="s">
        <v>393</v>
      </c>
    </row>
    <row r="261" s="2" customFormat="1">
      <c r="A261" s="40"/>
      <c r="B261" s="41"/>
      <c r="C261" s="42"/>
      <c r="D261" s="220" t="s">
        <v>137</v>
      </c>
      <c r="E261" s="42"/>
      <c r="F261" s="221" t="s">
        <v>394</v>
      </c>
      <c r="G261" s="42"/>
      <c r="H261" s="42"/>
      <c r="I261" s="222"/>
      <c r="J261" s="42"/>
      <c r="K261" s="42"/>
      <c r="L261" s="46"/>
      <c r="M261" s="223"/>
      <c r="N261" s="224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137</v>
      </c>
      <c r="AU261" s="19" t="s">
        <v>82</v>
      </c>
    </row>
    <row r="262" s="13" customFormat="1">
      <c r="A262" s="13"/>
      <c r="B262" s="225"/>
      <c r="C262" s="226"/>
      <c r="D262" s="227" t="s">
        <v>139</v>
      </c>
      <c r="E262" s="226"/>
      <c r="F262" s="229" t="s">
        <v>395</v>
      </c>
      <c r="G262" s="226"/>
      <c r="H262" s="230">
        <v>1527.5999999999999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139</v>
      </c>
      <c r="AU262" s="236" t="s">
        <v>82</v>
      </c>
      <c r="AV262" s="13" t="s">
        <v>82</v>
      </c>
      <c r="AW262" s="13" t="s">
        <v>4</v>
      </c>
      <c r="AX262" s="13" t="s">
        <v>34</v>
      </c>
      <c r="AY262" s="236" t="s">
        <v>129</v>
      </c>
    </row>
    <row r="263" s="2" customFormat="1" ht="24.15" customHeight="1">
      <c r="A263" s="40"/>
      <c r="B263" s="41"/>
      <c r="C263" s="207" t="s">
        <v>396</v>
      </c>
      <c r="D263" s="207" t="s">
        <v>131</v>
      </c>
      <c r="E263" s="208" t="s">
        <v>397</v>
      </c>
      <c r="F263" s="209" t="s">
        <v>398</v>
      </c>
      <c r="G263" s="210" t="s">
        <v>168</v>
      </c>
      <c r="H263" s="211">
        <v>80.400000000000006</v>
      </c>
      <c r="I263" s="212"/>
      <c r="J263" s="213">
        <f>ROUND(I263*H263,2)</f>
        <v>0</v>
      </c>
      <c r="K263" s="209" t="s">
        <v>134</v>
      </c>
      <c r="L263" s="46"/>
      <c r="M263" s="214" t="s">
        <v>19</v>
      </c>
      <c r="N263" s="215" t="s">
        <v>44</v>
      </c>
      <c r="O263" s="86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8" t="s">
        <v>135</v>
      </c>
      <c r="AT263" s="218" t="s">
        <v>131</v>
      </c>
      <c r="AU263" s="218" t="s">
        <v>82</v>
      </c>
      <c r="AY263" s="19" t="s">
        <v>129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34</v>
      </c>
      <c r="BK263" s="219">
        <f>ROUND(I263*H263,2)</f>
        <v>0</v>
      </c>
      <c r="BL263" s="19" t="s">
        <v>135</v>
      </c>
      <c r="BM263" s="218" t="s">
        <v>399</v>
      </c>
    </row>
    <row r="264" s="2" customFormat="1">
      <c r="A264" s="40"/>
      <c r="B264" s="41"/>
      <c r="C264" s="42"/>
      <c r="D264" s="220" t="s">
        <v>137</v>
      </c>
      <c r="E264" s="42"/>
      <c r="F264" s="221" t="s">
        <v>400</v>
      </c>
      <c r="G264" s="42"/>
      <c r="H264" s="42"/>
      <c r="I264" s="222"/>
      <c r="J264" s="42"/>
      <c r="K264" s="42"/>
      <c r="L264" s="46"/>
      <c r="M264" s="223"/>
      <c r="N264" s="224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137</v>
      </c>
      <c r="AU264" s="19" t="s">
        <v>82</v>
      </c>
    </row>
    <row r="265" s="2" customFormat="1" ht="44.25" customHeight="1">
      <c r="A265" s="40"/>
      <c r="B265" s="41"/>
      <c r="C265" s="207" t="s">
        <v>401</v>
      </c>
      <c r="D265" s="207" t="s">
        <v>131</v>
      </c>
      <c r="E265" s="208" t="s">
        <v>402</v>
      </c>
      <c r="F265" s="209" t="s">
        <v>403</v>
      </c>
      <c r="G265" s="210" t="s">
        <v>168</v>
      </c>
      <c r="H265" s="211">
        <v>30.149999999999999</v>
      </c>
      <c r="I265" s="212"/>
      <c r="J265" s="213">
        <f>ROUND(I265*H265,2)</f>
        <v>0</v>
      </c>
      <c r="K265" s="209" t="s">
        <v>134</v>
      </c>
      <c r="L265" s="46"/>
      <c r="M265" s="214" t="s">
        <v>19</v>
      </c>
      <c r="N265" s="215" t="s">
        <v>44</v>
      </c>
      <c r="O265" s="86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135</v>
      </c>
      <c r="AT265" s="218" t="s">
        <v>131</v>
      </c>
      <c r="AU265" s="218" t="s">
        <v>82</v>
      </c>
      <c r="AY265" s="19" t="s">
        <v>129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34</v>
      </c>
      <c r="BK265" s="219">
        <f>ROUND(I265*H265,2)</f>
        <v>0</v>
      </c>
      <c r="BL265" s="19" t="s">
        <v>135</v>
      </c>
      <c r="BM265" s="218" t="s">
        <v>404</v>
      </c>
    </row>
    <row r="266" s="2" customFormat="1">
      <c r="A266" s="40"/>
      <c r="B266" s="41"/>
      <c r="C266" s="42"/>
      <c r="D266" s="220" t="s">
        <v>137</v>
      </c>
      <c r="E266" s="42"/>
      <c r="F266" s="221" t="s">
        <v>405</v>
      </c>
      <c r="G266" s="42"/>
      <c r="H266" s="42"/>
      <c r="I266" s="222"/>
      <c r="J266" s="42"/>
      <c r="K266" s="42"/>
      <c r="L266" s="46"/>
      <c r="M266" s="223"/>
      <c r="N266" s="224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137</v>
      </c>
      <c r="AU266" s="19" t="s">
        <v>82</v>
      </c>
    </row>
    <row r="267" s="2" customFormat="1" ht="44.25" customHeight="1">
      <c r="A267" s="40"/>
      <c r="B267" s="41"/>
      <c r="C267" s="207" t="s">
        <v>406</v>
      </c>
      <c r="D267" s="207" t="s">
        <v>131</v>
      </c>
      <c r="E267" s="208" t="s">
        <v>407</v>
      </c>
      <c r="F267" s="209" t="s">
        <v>167</v>
      </c>
      <c r="G267" s="210" t="s">
        <v>168</v>
      </c>
      <c r="H267" s="211">
        <v>50.25</v>
      </c>
      <c r="I267" s="212"/>
      <c r="J267" s="213">
        <f>ROUND(I267*H267,2)</f>
        <v>0</v>
      </c>
      <c r="K267" s="209" t="s">
        <v>134</v>
      </c>
      <c r="L267" s="46"/>
      <c r="M267" s="214" t="s">
        <v>19</v>
      </c>
      <c r="N267" s="215" t="s">
        <v>44</v>
      </c>
      <c r="O267" s="86"/>
      <c r="P267" s="216">
        <f>O267*H267</f>
        <v>0</v>
      </c>
      <c r="Q267" s="216">
        <v>0</v>
      </c>
      <c r="R267" s="216">
        <f>Q267*H267</f>
        <v>0</v>
      </c>
      <c r="S267" s="216">
        <v>0</v>
      </c>
      <c r="T267" s="217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8" t="s">
        <v>135</v>
      </c>
      <c r="AT267" s="218" t="s">
        <v>131</v>
      </c>
      <c r="AU267" s="218" t="s">
        <v>82</v>
      </c>
      <c r="AY267" s="19" t="s">
        <v>129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19" t="s">
        <v>34</v>
      </c>
      <c r="BK267" s="219">
        <f>ROUND(I267*H267,2)</f>
        <v>0</v>
      </c>
      <c r="BL267" s="19" t="s">
        <v>135</v>
      </c>
      <c r="BM267" s="218" t="s">
        <v>408</v>
      </c>
    </row>
    <row r="268" s="2" customFormat="1">
      <c r="A268" s="40"/>
      <c r="B268" s="41"/>
      <c r="C268" s="42"/>
      <c r="D268" s="220" t="s">
        <v>137</v>
      </c>
      <c r="E268" s="42"/>
      <c r="F268" s="221" t="s">
        <v>409</v>
      </c>
      <c r="G268" s="42"/>
      <c r="H268" s="42"/>
      <c r="I268" s="222"/>
      <c r="J268" s="42"/>
      <c r="K268" s="42"/>
      <c r="L268" s="46"/>
      <c r="M268" s="223"/>
      <c r="N268" s="224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137</v>
      </c>
      <c r="AU268" s="19" t="s">
        <v>82</v>
      </c>
    </row>
    <row r="269" s="12" customFormat="1" ht="22.8" customHeight="1">
      <c r="A269" s="12"/>
      <c r="B269" s="191"/>
      <c r="C269" s="192"/>
      <c r="D269" s="193" t="s">
        <v>72</v>
      </c>
      <c r="E269" s="205" t="s">
        <v>410</v>
      </c>
      <c r="F269" s="205" t="s">
        <v>411</v>
      </c>
      <c r="G269" s="192"/>
      <c r="H269" s="192"/>
      <c r="I269" s="195"/>
      <c r="J269" s="206">
        <f>BK269</f>
        <v>0</v>
      </c>
      <c r="K269" s="192"/>
      <c r="L269" s="197"/>
      <c r="M269" s="198"/>
      <c r="N269" s="199"/>
      <c r="O269" s="199"/>
      <c r="P269" s="200">
        <f>SUM(P270:P271)</f>
        <v>0</v>
      </c>
      <c r="Q269" s="199"/>
      <c r="R269" s="200">
        <f>SUM(R270:R271)</f>
        <v>0</v>
      </c>
      <c r="S269" s="199"/>
      <c r="T269" s="201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2" t="s">
        <v>34</v>
      </c>
      <c r="AT269" s="203" t="s">
        <v>72</v>
      </c>
      <c r="AU269" s="203" t="s">
        <v>34</v>
      </c>
      <c r="AY269" s="202" t="s">
        <v>129</v>
      </c>
      <c r="BK269" s="204">
        <f>SUM(BK270:BK271)</f>
        <v>0</v>
      </c>
    </row>
    <row r="270" s="2" customFormat="1" ht="37.8" customHeight="1">
      <c r="A270" s="40"/>
      <c r="B270" s="41"/>
      <c r="C270" s="207" t="s">
        <v>412</v>
      </c>
      <c r="D270" s="207" t="s">
        <v>131</v>
      </c>
      <c r="E270" s="208" t="s">
        <v>413</v>
      </c>
      <c r="F270" s="209" t="s">
        <v>414</v>
      </c>
      <c r="G270" s="210" t="s">
        <v>168</v>
      </c>
      <c r="H270" s="211">
        <v>390.25200000000001</v>
      </c>
      <c r="I270" s="212"/>
      <c r="J270" s="213">
        <f>ROUND(I270*H270,2)</f>
        <v>0</v>
      </c>
      <c r="K270" s="209" t="s">
        <v>134</v>
      </c>
      <c r="L270" s="46"/>
      <c r="M270" s="214" t="s">
        <v>19</v>
      </c>
      <c r="N270" s="215" t="s">
        <v>44</v>
      </c>
      <c r="O270" s="86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135</v>
      </c>
      <c r="AT270" s="218" t="s">
        <v>131</v>
      </c>
      <c r="AU270" s="218" t="s">
        <v>82</v>
      </c>
      <c r="AY270" s="19" t="s">
        <v>129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34</v>
      </c>
      <c r="BK270" s="219">
        <f>ROUND(I270*H270,2)</f>
        <v>0</v>
      </c>
      <c r="BL270" s="19" t="s">
        <v>135</v>
      </c>
      <c r="BM270" s="218" t="s">
        <v>415</v>
      </c>
    </row>
    <row r="271" s="2" customFormat="1">
      <c r="A271" s="40"/>
      <c r="B271" s="41"/>
      <c r="C271" s="42"/>
      <c r="D271" s="220" t="s">
        <v>137</v>
      </c>
      <c r="E271" s="42"/>
      <c r="F271" s="221" t="s">
        <v>416</v>
      </c>
      <c r="G271" s="42"/>
      <c r="H271" s="42"/>
      <c r="I271" s="222"/>
      <c r="J271" s="42"/>
      <c r="K271" s="42"/>
      <c r="L271" s="46"/>
      <c r="M271" s="279"/>
      <c r="N271" s="280"/>
      <c r="O271" s="281"/>
      <c r="P271" s="281"/>
      <c r="Q271" s="281"/>
      <c r="R271" s="281"/>
      <c r="S271" s="281"/>
      <c r="T271" s="282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137</v>
      </c>
      <c r="AU271" s="19" t="s">
        <v>82</v>
      </c>
    </row>
    <row r="272" s="2" customFormat="1" ht="6.96" customHeight="1">
      <c r="A272" s="40"/>
      <c r="B272" s="61"/>
      <c r="C272" s="62"/>
      <c r="D272" s="62"/>
      <c r="E272" s="62"/>
      <c r="F272" s="62"/>
      <c r="G272" s="62"/>
      <c r="H272" s="62"/>
      <c r="I272" s="62"/>
      <c r="J272" s="62"/>
      <c r="K272" s="62"/>
      <c r="L272" s="46"/>
      <c r="M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</row>
  </sheetData>
  <sheetProtection sheet="1" autoFilter="0" formatColumns="0" formatRows="0" objects="1" scenarios="1" spinCount="100000" saltValue="ipAyzjqD0vnoB16wOxWkdnp1E952yhUnMQUfpqZ/Q7hs5MHNZobs3YdXTL3s6wMCie49oqNBSWihK7evLvwpGg==" hashValue="41TvBXBDfxejYvsml+ig2SL4NBkHmIXR+PfipS+rERkPACf+zcJEUeLLlBsINuU9KriY/J9OO/IRYIdhQAd8Hw==" algorithmName="SHA-512" password="C771"/>
  <autoFilter ref="C85:K2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13107165"/>
    <hyperlink ref="F94" r:id="rId2" display="https://podminky.urs.cz/item/CS_URS_2022_02/113107184"/>
    <hyperlink ref="F98" r:id="rId3" display="https://podminky.urs.cz/item/CS_URS_2022_02/131251105"/>
    <hyperlink ref="F106" r:id="rId4" display="https://podminky.urs.cz/item/CS_URS_2022_02/162751117"/>
    <hyperlink ref="F108" r:id="rId5" display="https://podminky.urs.cz/item/CS_URS_2022_02/162751119"/>
    <hyperlink ref="F111" r:id="rId6" display="https://podminky.urs.cz/item/CS_URS_2022_02/171201221"/>
    <hyperlink ref="F114" r:id="rId7" display="https://podminky.urs.cz/item/CS_URS_2022_02/171251201"/>
    <hyperlink ref="F116" r:id="rId8" display="https://podminky.urs.cz/item/CS_URS_2022_02/181111111"/>
    <hyperlink ref="F121" r:id="rId9" display="https://podminky.urs.cz/item/CS_URS_2022_02/181311103"/>
    <hyperlink ref="F128" r:id="rId10" display="https://podminky.urs.cz/item/CS_URS_2022_02/181411131"/>
    <hyperlink ref="F135" r:id="rId11" display="https://podminky.urs.cz/item/CS_URS_2022_02/181951112"/>
    <hyperlink ref="F142" r:id="rId12" display="https://podminky.urs.cz/item/CS_URS_2022_02/184813511"/>
    <hyperlink ref="F145" r:id="rId13" display="https://podminky.urs.cz/item/CS_URS_2022_02/564231111"/>
    <hyperlink ref="F155" r:id="rId14" display="https://podminky.urs.cz/item/CS_URS_2022_02/564710011"/>
    <hyperlink ref="F160" r:id="rId15" display="https://podminky.urs.cz/item/CS_URS_2022_02/564750001"/>
    <hyperlink ref="F165" r:id="rId16" display="https://podminky.urs.cz/item/CS_URS_2022_02/564750101"/>
    <hyperlink ref="F182" r:id="rId17" display="https://podminky.urs.cz/item/CS_URS_2022_02/564801111"/>
    <hyperlink ref="F187" r:id="rId18" display="https://podminky.urs.cz/item/CS_URS_2022_02/596212210"/>
    <hyperlink ref="F194" r:id="rId19" display="https://podminky.urs.cz/item/CS_URS_2022_02/596212313"/>
    <hyperlink ref="F201" r:id="rId20" display="https://podminky.urs.cz/item/CS_URS_2022_02/597661111"/>
    <hyperlink ref="F207" r:id="rId21" display="https://podminky.urs.cz/item/CS_URS_2022_02/899331111"/>
    <hyperlink ref="F210" r:id="rId22" display="https://podminky.urs.cz/item/CS_URS_2022_02/914111111"/>
    <hyperlink ref="F217" r:id="rId23" display="https://podminky.urs.cz/item/CS_URS_2022_02/914511112"/>
    <hyperlink ref="F221" r:id="rId24" display="https://podminky.urs.cz/item/CS_URS_2022_02/914531111"/>
    <hyperlink ref="F224" r:id="rId25" display="https://podminky.urs.cz/item/CS_URS_2022_02/916131213"/>
    <hyperlink ref="F236" r:id="rId26" display="https://podminky.urs.cz/item/CS_URS_2022_02/916231213"/>
    <hyperlink ref="F240" r:id="rId27" display="https://podminky.urs.cz/item/CS_URS_2022_02/916991121"/>
    <hyperlink ref="F250" r:id="rId28" display="https://podminky.urs.cz/item/CS_URS_2022_02/919726123"/>
    <hyperlink ref="F256" r:id="rId29" display="https://podminky.urs.cz/item/CS_URS_2022_02/919735114"/>
    <hyperlink ref="F259" r:id="rId30" display="https://podminky.urs.cz/item/CS_URS_2022_02/997221561"/>
    <hyperlink ref="F261" r:id="rId31" display="https://podminky.urs.cz/item/CS_URS_2022_02/997221569"/>
    <hyperlink ref="F264" r:id="rId32" display="https://podminky.urs.cz/item/CS_URS_2022_02/997221611"/>
    <hyperlink ref="F266" r:id="rId33" display="https://podminky.urs.cz/item/CS_URS_2022_02/997221645"/>
    <hyperlink ref="F268" r:id="rId34" display="https://podminky.urs.cz/item/CS_URS_2022_02/997221655"/>
    <hyperlink ref="F271" r:id="rId35" display="https://podminky.urs.cz/item/CS_URS_2022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</row>
    <row r="4" s="1" customFormat="1" ht="24.96" customHeight="1">
      <c r="B4" s="22"/>
      <c r="D4" s="133" t="s">
        <v>94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Revitalizace komunikace Za Humny, větev 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101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417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21. 8. 2022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28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ROUND(J83, 0)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ROUND((SUM(BE83:BE127)),  0)</f>
        <v>0</v>
      </c>
      <c r="G33" s="40"/>
      <c r="H33" s="40"/>
      <c r="I33" s="151">
        <v>0.20999999999999999</v>
      </c>
      <c r="J33" s="150">
        <f>ROUND(((SUM(BE83:BE127))*I33),  0)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ROUND((SUM(BF83:BF127)),  0)</f>
        <v>0</v>
      </c>
      <c r="G34" s="40"/>
      <c r="H34" s="40"/>
      <c r="I34" s="151">
        <v>0.14999999999999999</v>
      </c>
      <c r="J34" s="150">
        <f>ROUND(((SUM(BF83:BF127))*I34),  0)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ROUND((SUM(BG83:BG127)),  0)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ROUND((SUM(BH83:BH127)),  0)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ROUND((SUM(BI83:BI127)),  0)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Revitalizace komunikace Za Humny, větev 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21. 8. 2022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Obec Veliká Ves</v>
      </c>
      <c r="G54" s="42"/>
      <c r="H54" s="42"/>
      <c r="I54" s="34" t="s">
        <v>31</v>
      </c>
      <c r="J54" s="38" t="str">
        <f>E21</f>
        <v>LINEA FERRA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Martin Lang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68"/>
      <c r="C60" s="169"/>
      <c r="D60" s="170" t="s">
        <v>418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419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420</v>
      </c>
      <c r="E62" s="177"/>
      <c r="F62" s="177"/>
      <c r="G62" s="177"/>
      <c r="H62" s="177"/>
      <c r="I62" s="177"/>
      <c r="J62" s="178">
        <f>J112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421</v>
      </c>
      <c r="E63" s="177"/>
      <c r="F63" s="177"/>
      <c r="G63" s="177"/>
      <c r="H63" s="177"/>
      <c r="I63" s="177"/>
      <c r="J63" s="178">
        <f>J125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114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Revitalizace komunikace Za Humny, větev C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101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02 - Vedlejší a ostatní náklady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21. 8. 2022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Obec Veliká Ves</v>
      </c>
      <c r="G79" s="42"/>
      <c r="H79" s="42"/>
      <c r="I79" s="34" t="s">
        <v>31</v>
      </c>
      <c r="J79" s="38" t="str">
        <f>E21</f>
        <v>LINEA FERRA s.r.o.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35</v>
      </c>
      <c r="J80" s="38" t="str">
        <f>E24</f>
        <v>Martin Lang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115</v>
      </c>
      <c r="D82" s="183" t="s">
        <v>58</v>
      </c>
      <c r="E82" s="183" t="s">
        <v>54</v>
      </c>
      <c r="F82" s="183" t="s">
        <v>55</v>
      </c>
      <c r="G82" s="183" t="s">
        <v>116</v>
      </c>
      <c r="H82" s="183" t="s">
        <v>117</v>
      </c>
      <c r="I82" s="183" t="s">
        <v>118</v>
      </c>
      <c r="J82" s="183" t="s">
        <v>105</v>
      </c>
      <c r="K82" s="184" t="s">
        <v>119</v>
      </c>
      <c r="L82" s="185"/>
      <c r="M82" s="94" t="s">
        <v>19</v>
      </c>
      <c r="N82" s="95" t="s">
        <v>43</v>
      </c>
      <c r="O82" s="95" t="s">
        <v>120</v>
      </c>
      <c r="P82" s="95" t="s">
        <v>121</v>
      </c>
      <c r="Q82" s="95" t="s">
        <v>122</v>
      </c>
      <c r="R82" s="95" t="s">
        <v>123</v>
      </c>
      <c r="S82" s="95" t="s">
        <v>124</v>
      </c>
      <c r="T82" s="96" t="s">
        <v>125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1" t="s">
        <v>126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</f>
        <v>0</v>
      </c>
      <c r="Q83" s="98"/>
      <c r="R83" s="188">
        <f>R84</f>
        <v>0</v>
      </c>
      <c r="S83" s="98"/>
      <c r="T83" s="189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106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72</v>
      </c>
      <c r="E84" s="194" t="s">
        <v>422</v>
      </c>
      <c r="F84" s="194" t="s">
        <v>423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P85+P112+P125</f>
        <v>0</v>
      </c>
      <c r="Q84" s="199"/>
      <c r="R84" s="200">
        <f>R85+R112+R125</f>
        <v>0</v>
      </c>
      <c r="S84" s="199"/>
      <c r="T84" s="201">
        <f>T85+T112+T125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159</v>
      </c>
      <c r="AT84" s="203" t="s">
        <v>72</v>
      </c>
      <c r="AU84" s="203" t="s">
        <v>73</v>
      </c>
      <c r="AY84" s="202" t="s">
        <v>129</v>
      </c>
      <c r="BK84" s="204">
        <f>BK85+BK112+BK125</f>
        <v>0</v>
      </c>
    </row>
    <row r="85" s="12" customFormat="1" ht="22.8" customHeight="1">
      <c r="A85" s="12"/>
      <c r="B85" s="191"/>
      <c r="C85" s="192"/>
      <c r="D85" s="193" t="s">
        <v>72</v>
      </c>
      <c r="E85" s="205" t="s">
        <v>424</v>
      </c>
      <c r="F85" s="205" t="s">
        <v>425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SUM(P86:P111)</f>
        <v>0</v>
      </c>
      <c r="Q85" s="199"/>
      <c r="R85" s="200">
        <f>SUM(R86:R111)</f>
        <v>0</v>
      </c>
      <c r="S85" s="199"/>
      <c r="T85" s="201">
        <f>SUM(T86:T111)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159</v>
      </c>
      <c r="AT85" s="203" t="s">
        <v>72</v>
      </c>
      <c r="AU85" s="203" t="s">
        <v>34</v>
      </c>
      <c r="AY85" s="202" t="s">
        <v>129</v>
      </c>
      <c r="BK85" s="204">
        <f>SUM(BK86:BK111)</f>
        <v>0</v>
      </c>
    </row>
    <row r="86" s="2" customFormat="1" ht="16.5" customHeight="1">
      <c r="A86" s="40"/>
      <c r="B86" s="41"/>
      <c r="C86" s="207" t="s">
        <v>34</v>
      </c>
      <c r="D86" s="207" t="s">
        <v>131</v>
      </c>
      <c r="E86" s="208" t="s">
        <v>426</v>
      </c>
      <c r="F86" s="209" t="s">
        <v>427</v>
      </c>
      <c r="G86" s="210" t="s">
        <v>428</v>
      </c>
      <c r="H86" s="211">
        <v>1</v>
      </c>
      <c r="I86" s="212"/>
      <c r="J86" s="213">
        <f>ROUND(I86*H86,2)</f>
        <v>0</v>
      </c>
      <c r="K86" s="209" t="s">
        <v>134</v>
      </c>
      <c r="L86" s="46"/>
      <c r="M86" s="214" t="s">
        <v>19</v>
      </c>
      <c r="N86" s="215" t="s">
        <v>44</v>
      </c>
      <c r="O86" s="86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429</v>
      </c>
      <c r="AT86" s="218" t="s">
        <v>131</v>
      </c>
      <c r="AU86" s="218" t="s">
        <v>82</v>
      </c>
      <c r="AY86" s="19" t="s">
        <v>129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34</v>
      </c>
      <c r="BK86" s="219">
        <f>ROUND(I86*H86,2)</f>
        <v>0</v>
      </c>
      <c r="BL86" s="19" t="s">
        <v>429</v>
      </c>
      <c r="BM86" s="218" t="s">
        <v>430</v>
      </c>
    </row>
    <row r="87" s="2" customFormat="1">
      <c r="A87" s="40"/>
      <c r="B87" s="41"/>
      <c r="C87" s="42"/>
      <c r="D87" s="220" t="s">
        <v>137</v>
      </c>
      <c r="E87" s="42"/>
      <c r="F87" s="221" t="s">
        <v>431</v>
      </c>
      <c r="G87" s="42"/>
      <c r="H87" s="42"/>
      <c r="I87" s="222"/>
      <c r="J87" s="42"/>
      <c r="K87" s="42"/>
      <c r="L87" s="46"/>
      <c r="M87" s="223"/>
      <c r="N87" s="224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137</v>
      </c>
      <c r="AU87" s="19" t="s">
        <v>82</v>
      </c>
    </row>
    <row r="88" s="15" customFormat="1">
      <c r="A88" s="15"/>
      <c r="B88" s="248"/>
      <c r="C88" s="249"/>
      <c r="D88" s="227" t="s">
        <v>139</v>
      </c>
      <c r="E88" s="250" t="s">
        <v>19</v>
      </c>
      <c r="F88" s="251" t="s">
        <v>432</v>
      </c>
      <c r="G88" s="249"/>
      <c r="H88" s="250" t="s">
        <v>19</v>
      </c>
      <c r="I88" s="252"/>
      <c r="J88" s="249"/>
      <c r="K88" s="249"/>
      <c r="L88" s="253"/>
      <c r="M88" s="254"/>
      <c r="N88" s="255"/>
      <c r="O88" s="255"/>
      <c r="P88" s="255"/>
      <c r="Q88" s="255"/>
      <c r="R88" s="255"/>
      <c r="S88" s="255"/>
      <c r="T88" s="256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7" t="s">
        <v>139</v>
      </c>
      <c r="AU88" s="257" t="s">
        <v>82</v>
      </c>
      <c r="AV88" s="15" t="s">
        <v>34</v>
      </c>
      <c r="AW88" s="15" t="s">
        <v>33</v>
      </c>
      <c r="AX88" s="15" t="s">
        <v>73</v>
      </c>
      <c r="AY88" s="257" t="s">
        <v>129</v>
      </c>
    </row>
    <row r="89" s="13" customFormat="1">
      <c r="A89" s="13"/>
      <c r="B89" s="225"/>
      <c r="C89" s="226"/>
      <c r="D89" s="227" t="s">
        <v>139</v>
      </c>
      <c r="E89" s="228" t="s">
        <v>19</v>
      </c>
      <c r="F89" s="229" t="s">
        <v>34</v>
      </c>
      <c r="G89" s="226"/>
      <c r="H89" s="230">
        <v>1</v>
      </c>
      <c r="I89" s="231"/>
      <c r="J89" s="226"/>
      <c r="K89" s="226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139</v>
      </c>
      <c r="AU89" s="236" t="s">
        <v>82</v>
      </c>
      <c r="AV89" s="13" t="s">
        <v>82</v>
      </c>
      <c r="AW89" s="13" t="s">
        <v>33</v>
      </c>
      <c r="AX89" s="13" t="s">
        <v>73</v>
      </c>
      <c r="AY89" s="236" t="s">
        <v>129</v>
      </c>
    </row>
    <row r="90" s="14" customFormat="1">
      <c r="A90" s="14"/>
      <c r="B90" s="237"/>
      <c r="C90" s="238"/>
      <c r="D90" s="227" t="s">
        <v>139</v>
      </c>
      <c r="E90" s="239" t="s">
        <v>19</v>
      </c>
      <c r="F90" s="240" t="s">
        <v>140</v>
      </c>
      <c r="G90" s="238"/>
      <c r="H90" s="241">
        <v>1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139</v>
      </c>
      <c r="AU90" s="247" t="s">
        <v>82</v>
      </c>
      <c r="AV90" s="14" t="s">
        <v>135</v>
      </c>
      <c r="AW90" s="14" t="s">
        <v>33</v>
      </c>
      <c r="AX90" s="14" t="s">
        <v>34</v>
      </c>
      <c r="AY90" s="247" t="s">
        <v>129</v>
      </c>
    </row>
    <row r="91" s="2" customFormat="1" ht="16.5" customHeight="1">
      <c r="A91" s="40"/>
      <c r="B91" s="41"/>
      <c r="C91" s="207" t="s">
        <v>82</v>
      </c>
      <c r="D91" s="207" t="s">
        <v>131</v>
      </c>
      <c r="E91" s="208" t="s">
        <v>433</v>
      </c>
      <c r="F91" s="209" t="s">
        <v>434</v>
      </c>
      <c r="G91" s="210" t="s">
        <v>428</v>
      </c>
      <c r="H91" s="211">
        <v>1</v>
      </c>
      <c r="I91" s="212"/>
      <c r="J91" s="213">
        <f>ROUND(I91*H91,2)</f>
        <v>0</v>
      </c>
      <c r="K91" s="209" t="s">
        <v>134</v>
      </c>
      <c r="L91" s="46"/>
      <c r="M91" s="214" t="s">
        <v>19</v>
      </c>
      <c r="N91" s="215" t="s">
        <v>44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429</v>
      </c>
      <c r="AT91" s="218" t="s">
        <v>131</v>
      </c>
      <c r="AU91" s="218" t="s">
        <v>82</v>
      </c>
      <c r="AY91" s="19" t="s">
        <v>129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34</v>
      </c>
      <c r="BK91" s="219">
        <f>ROUND(I91*H91,2)</f>
        <v>0</v>
      </c>
      <c r="BL91" s="19" t="s">
        <v>429</v>
      </c>
      <c r="BM91" s="218" t="s">
        <v>435</v>
      </c>
    </row>
    <row r="92" s="2" customFormat="1">
      <c r="A92" s="40"/>
      <c r="B92" s="41"/>
      <c r="C92" s="42"/>
      <c r="D92" s="220" t="s">
        <v>137</v>
      </c>
      <c r="E92" s="42"/>
      <c r="F92" s="221" t="s">
        <v>436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137</v>
      </c>
      <c r="AU92" s="19" t="s">
        <v>82</v>
      </c>
    </row>
    <row r="93" s="15" customFormat="1">
      <c r="A93" s="15"/>
      <c r="B93" s="248"/>
      <c r="C93" s="249"/>
      <c r="D93" s="227" t="s">
        <v>139</v>
      </c>
      <c r="E93" s="250" t="s">
        <v>19</v>
      </c>
      <c r="F93" s="251" t="s">
        <v>437</v>
      </c>
      <c r="G93" s="249"/>
      <c r="H93" s="250" t="s">
        <v>19</v>
      </c>
      <c r="I93" s="252"/>
      <c r="J93" s="249"/>
      <c r="K93" s="249"/>
      <c r="L93" s="253"/>
      <c r="M93" s="254"/>
      <c r="N93" s="255"/>
      <c r="O93" s="255"/>
      <c r="P93" s="255"/>
      <c r="Q93" s="255"/>
      <c r="R93" s="255"/>
      <c r="S93" s="255"/>
      <c r="T93" s="256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7" t="s">
        <v>139</v>
      </c>
      <c r="AU93" s="257" t="s">
        <v>82</v>
      </c>
      <c r="AV93" s="15" t="s">
        <v>34</v>
      </c>
      <c r="AW93" s="15" t="s">
        <v>33</v>
      </c>
      <c r="AX93" s="15" t="s">
        <v>73</v>
      </c>
      <c r="AY93" s="257" t="s">
        <v>129</v>
      </c>
    </row>
    <row r="94" s="15" customFormat="1">
      <c r="A94" s="15"/>
      <c r="B94" s="248"/>
      <c r="C94" s="249"/>
      <c r="D94" s="227" t="s">
        <v>139</v>
      </c>
      <c r="E94" s="250" t="s">
        <v>19</v>
      </c>
      <c r="F94" s="251" t="s">
        <v>438</v>
      </c>
      <c r="G94" s="249"/>
      <c r="H94" s="250" t="s">
        <v>19</v>
      </c>
      <c r="I94" s="252"/>
      <c r="J94" s="249"/>
      <c r="K94" s="249"/>
      <c r="L94" s="253"/>
      <c r="M94" s="254"/>
      <c r="N94" s="255"/>
      <c r="O94" s="255"/>
      <c r="P94" s="255"/>
      <c r="Q94" s="255"/>
      <c r="R94" s="255"/>
      <c r="S94" s="255"/>
      <c r="T94" s="256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7" t="s">
        <v>139</v>
      </c>
      <c r="AU94" s="257" t="s">
        <v>82</v>
      </c>
      <c r="AV94" s="15" t="s">
        <v>34</v>
      </c>
      <c r="AW94" s="15" t="s">
        <v>33</v>
      </c>
      <c r="AX94" s="15" t="s">
        <v>73</v>
      </c>
      <c r="AY94" s="257" t="s">
        <v>129</v>
      </c>
    </row>
    <row r="95" s="15" customFormat="1">
      <c r="A95" s="15"/>
      <c r="B95" s="248"/>
      <c r="C95" s="249"/>
      <c r="D95" s="227" t="s">
        <v>139</v>
      </c>
      <c r="E95" s="250" t="s">
        <v>19</v>
      </c>
      <c r="F95" s="251" t="s">
        <v>439</v>
      </c>
      <c r="G95" s="249"/>
      <c r="H95" s="250" t="s">
        <v>19</v>
      </c>
      <c r="I95" s="252"/>
      <c r="J95" s="249"/>
      <c r="K95" s="249"/>
      <c r="L95" s="253"/>
      <c r="M95" s="254"/>
      <c r="N95" s="255"/>
      <c r="O95" s="255"/>
      <c r="P95" s="255"/>
      <c r="Q95" s="255"/>
      <c r="R95" s="255"/>
      <c r="S95" s="255"/>
      <c r="T95" s="25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7" t="s">
        <v>139</v>
      </c>
      <c r="AU95" s="257" t="s">
        <v>82</v>
      </c>
      <c r="AV95" s="15" t="s">
        <v>34</v>
      </c>
      <c r="AW95" s="15" t="s">
        <v>33</v>
      </c>
      <c r="AX95" s="15" t="s">
        <v>73</v>
      </c>
      <c r="AY95" s="257" t="s">
        <v>129</v>
      </c>
    </row>
    <row r="96" s="15" customFormat="1">
      <c r="A96" s="15"/>
      <c r="B96" s="248"/>
      <c r="C96" s="249"/>
      <c r="D96" s="227" t="s">
        <v>139</v>
      </c>
      <c r="E96" s="250" t="s">
        <v>19</v>
      </c>
      <c r="F96" s="251" t="s">
        <v>440</v>
      </c>
      <c r="G96" s="249"/>
      <c r="H96" s="250" t="s">
        <v>19</v>
      </c>
      <c r="I96" s="252"/>
      <c r="J96" s="249"/>
      <c r="K96" s="249"/>
      <c r="L96" s="253"/>
      <c r="M96" s="254"/>
      <c r="N96" s="255"/>
      <c r="O96" s="255"/>
      <c r="P96" s="255"/>
      <c r="Q96" s="255"/>
      <c r="R96" s="255"/>
      <c r="S96" s="255"/>
      <c r="T96" s="256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7" t="s">
        <v>139</v>
      </c>
      <c r="AU96" s="257" t="s">
        <v>82</v>
      </c>
      <c r="AV96" s="15" t="s">
        <v>34</v>
      </c>
      <c r="AW96" s="15" t="s">
        <v>33</v>
      </c>
      <c r="AX96" s="15" t="s">
        <v>73</v>
      </c>
      <c r="AY96" s="257" t="s">
        <v>129</v>
      </c>
    </row>
    <row r="97" s="15" customFormat="1">
      <c r="A97" s="15"/>
      <c r="B97" s="248"/>
      <c r="C97" s="249"/>
      <c r="D97" s="227" t="s">
        <v>139</v>
      </c>
      <c r="E97" s="250" t="s">
        <v>19</v>
      </c>
      <c r="F97" s="251" t="s">
        <v>441</v>
      </c>
      <c r="G97" s="249"/>
      <c r="H97" s="250" t="s">
        <v>19</v>
      </c>
      <c r="I97" s="252"/>
      <c r="J97" s="249"/>
      <c r="K97" s="249"/>
      <c r="L97" s="253"/>
      <c r="M97" s="254"/>
      <c r="N97" s="255"/>
      <c r="O97" s="255"/>
      <c r="P97" s="255"/>
      <c r="Q97" s="255"/>
      <c r="R97" s="255"/>
      <c r="S97" s="255"/>
      <c r="T97" s="25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7" t="s">
        <v>139</v>
      </c>
      <c r="AU97" s="257" t="s">
        <v>82</v>
      </c>
      <c r="AV97" s="15" t="s">
        <v>34</v>
      </c>
      <c r="AW97" s="15" t="s">
        <v>33</v>
      </c>
      <c r="AX97" s="15" t="s">
        <v>73</v>
      </c>
      <c r="AY97" s="257" t="s">
        <v>129</v>
      </c>
    </row>
    <row r="98" s="15" customFormat="1">
      <c r="A98" s="15"/>
      <c r="B98" s="248"/>
      <c r="C98" s="249"/>
      <c r="D98" s="227" t="s">
        <v>139</v>
      </c>
      <c r="E98" s="250" t="s">
        <v>19</v>
      </c>
      <c r="F98" s="251" t="s">
        <v>442</v>
      </c>
      <c r="G98" s="249"/>
      <c r="H98" s="250" t="s">
        <v>19</v>
      </c>
      <c r="I98" s="252"/>
      <c r="J98" s="249"/>
      <c r="K98" s="249"/>
      <c r="L98" s="253"/>
      <c r="M98" s="254"/>
      <c r="N98" s="255"/>
      <c r="O98" s="255"/>
      <c r="P98" s="255"/>
      <c r="Q98" s="255"/>
      <c r="R98" s="255"/>
      <c r="S98" s="255"/>
      <c r="T98" s="25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7" t="s">
        <v>139</v>
      </c>
      <c r="AU98" s="257" t="s">
        <v>82</v>
      </c>
      <c r="AV98" s="15" t="s">
        <v>34</v>
      </c>
      <c r="AW98" s="15" t="s">
        <v>33</v>
      </c>
      <c r="AX98" s="15" t="s">
        <v>73</v>
      </c>
      <c r="AY98" s="257" t="s">
        <v>129</v>
      </c>
    </row>
    <row r="99" s="13" customFormat="1">
      <c r="A99" s="13"/>
      <c r="B99" s="225"/>
      <c r="C99" s="226"/>
      <c r="D99" s="227" t="s">
        <v>139</v>
      </c>
      <c r="E99" s="228" t="s">
        <v>19</v>
      </c>
      <c r="F99" s="229" t="s">
        <v>34</v>
      </c>
      <c r="G99" s="226"/>
      <c r="H99" s="230">
        <v>1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139</v>
      </c>
      <c r="AU99" s="236" t="s">
        <v>82</v>
      </c>
      <c r="AV99" s="13" t="s">
        <v>82</v>
      </c>
      <c r="AW99" s="13" t="s">
        <v>33</v>
      </c>
      <c r="AX99" s="13" t="s">
        <v>73</v>
      </c>
      <c r="AY99" s="236" t="s">
        <v>129</v>
      </c>
    </row>
    <row r="100" s="14" customFormat="1">
      <c r="A100" s="14"/>
      <c r="B100" s="237"/>
      <c r="C100" s="238"/>
      <c r="D100" s="227" t="s">
        <v>139</v>
      </c>
      <c r="E100" s="239" t="s">
        <v>19</v>
      </c>
      <c r="F100" s="240" t="s">
        <v>140</v>
      </c>
      <c r="G100" s="238"/>
      <c r="H100" s="241">
        <v>1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139</v>
      </c>
      <c r="AU100" s="247" t="s">
        <v>82</v>
      </c>
      <c r="AV100" s="14" t="s">
        <v>135</v>
      </c>
      <c r="AW100" s="14" t="s">
        <v>33</v>
      </c>
      <c r="AX100" s="14" t="s">
        <v>34</v>
      </c>
      <c r="AY100" s="247" t="s">
        <v>129</v>
      </c>
    </row>
    <row r="101" s="2" customFormat="1" ht="16.5" customHeight="1">
      <c r="A101" s="40"/>
      <c r="B101" s="41"/>
      <c r="C101" s="207" t="s">
        <v>90</v>
      </c>
      <c r="D101" s="207" t="s">
        <v>131</v>
      </c>
      <c r="E101" s="208" t="s">
        <v>443</v>
      </c>
      <c r="F101" s="209" t="s">
        <v>444</v>
      </c>
      <c r="G101" s="210" t="s">
        <v>428</v>
      </c>
      <c r="H101" s="211">
        <v>1</v>
      </c>
      <c r="I101" s="212"/>
      <c r="J101" s="213">
        <f>ROUND(I101*H101,2)</f>
        <v>0</v>
      </c>
      <c r="K101" s="209" t="s">
        <v>134</v>
      </c>
      <c r="L101" s="46"/>
      <c r="M101" s="214" t="s">
        <v>19</v>
      </c>
      <c r="N101" s="215" t="s">
        <v>44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429</v>
      </c>
      <c r="AT101" s="218" t="s">
        <v>131</v>
      </c>
      <c r="AU101" s="218" t="s">
        <v>82</v>
      </c>
      <c r="AY101" s="19" t="s">
        <v>129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34</v>
      </c>
      <c r="BK101" s="219">
        <f>ROUND(I101*H101,2)</f>
        <v>0</v>
      </c>
      <c r="BL101" s="19" t="s">
        <v>429</v>
      </c>
      <c r="BM101" s="218" t="s">
        <v>445</v>
      </c>
    </row>
    <row r="102" s="2" customFormat="1">
      <c r="A102" s="40"/>
      <c r="B102" s="41"/>
      <c r="C102" s="42"/>
      <c r="D102" s="220" t="s">
        <v>137</v>
      </c>
      <c r="E102" s="42"/>
      <c r="F102" s="221" t="s">
        <v>446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82</v>
      </c>
    </row>
    <row r="103" s="15" customFormat="1">
      <c r="A103" s="15"/>
      <c r="B103" s="248"/>
      <c r="C103" s="249"/>
      <c r="D103" s="227" t="s">
        <v>139</v>
      </c>
      <c r="E103" s="250" t="s">
        <v>19</v>
      </c>
      <c r="F103" s="251" t="s">
        <v>447</v>
      </c>
      <c r="G103" s="249"/>
      <c r="H103" s="250" t="s">
        <v>19</v>
      </c>
      <c r="I103" s="252"/>
      <c r="J103" s="249"/>
      <c r="K103" s="249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139</v>
      </c>
      <c r="AU103" s="257" t="s">
        <v>82</v>
      </c>
      <c r="AV103" s="15" t="s">
        <v>34</v>
      </c>
      <c r="AW103" s="15" t="s">
        <v>33</v>
      </c>
      <c r="AX103" s="15" t="s">
        <v>73</v>
      </c>
      <c r="AY103" s="257" t="s">
        <v>129</v>
      </c>
    </row>
    <row r="104" s="13" customFormat="1">
      <c r="A104" s="13"/>
      <c r="B104" s="225"/>
      <c r="C104" s="226"/>
      <c r="D104" s="227" t="s">
        <v>139</v>
      </c>
      <c r="E104" s="228" t="s">
        <v>19</v>
      </c>
      <c r="F104" s="229" t="s">
        <v>34</v>
      </c>
      <c r="G104" s="226"/>
      <c r="H104" s="230">
        <v>1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139</v>
      </c>
      <c r="AU104" s="236" t="s">
        <v>82</v>
      </c>
      <c r="AV104" s="13" t="s">
        <v>82</v>
      </c>
      <c r="AW104" s="13" t="s">
        <v>33</v>
      </c>
      <c r="AX104" s="13" t="s">
        <v>73</v>
      </c>
      <c r="AY104" s="236" t="s">
        <v>129</v>
      </c>
    </row>
    <row r="105" s="14" customFormat="1">
      <c r="A105" s="14"/>
      <c r="B105" s="237"/>
      <c r="C105" s="238"/>
      <c r="D105" s="227" t="s">
        <v>139</v>
      </c>
      <c r="E105" s="239" t="s">
        <v>19</v>
      </c>
      <c r="F105" s="240" t="s">
        <v>140</v>
      </c>
      <c r="G105" s="238"/>
      <c r="H105" s="241">
        <v>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139</v>
      </c>
      <c r="AU105" s="247" t="s">
        <v>82</v>
      </c>
      <c r="AV105" s="14" t="s">
        <v>135</v>
      </c>
      <c r="AW105" s="14" t="s">
        <v>33</v>
      </c>
      <c r="AX105" s="14" t="s">
        <v>34</v>
      </c>
      <c r="AY105" s="247" t="s">
        <v>129</v>
      </c>
    </row>
    <row r="106" s="2" customFormat="1" ht="16.5" customHeight="1">
      <c r="A106" s="40"/>
      <c r="B106" s="41"/>
      <c r="C106" s="207" t="s">
        <v>135</v>
      </c>
      <c r="D106" s="207" t="s">
        <v>131</v>
      </c>
      <c r="E106" s="208" t="s">
        <v>448</v>
      </c>
      <c r="F106" s="209" t="s">
        <v>449</v>
      </c>
      <c r="G106" s="210" t="s">
        <v>428</v>
      </c>
      <c r="H106" s="211">
        <v>1</v>
      </c>
      <c r="I106" s="212"/>
      <c r="J106" s="213">
        <f>ROUND(I106*H106,2)</f>
        <v>0</v>
      </c>
      <c r="K106" s="209" t="s">
        <v>134</v>
      </c>
      <c r="L106" s="46"/>
      <c r="M106" s="214" t="s">
        <v>19</v>
      </c>
      <c r="N106" s="215" t="s">
        <v>44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429</v>
      </c>
      <c r="AT106" s="218" t="s">
        <v>131</v>
      </c>
      <c r="AU106" s="218" t="s">
        <v>82</v>
      </c>
      <c r="AY106" s="19" t="s">
        <v>129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34</v>
      </c>
      <c r="BK106" s="219">
        <f>ROUND(I106*H106,2)</f>
        <v>0</v>
      </c>
      <c r="BL106" s="19" t="s">
        <v>429</v>
      </c>
      <c r="BM106" s="218" t="s">
        <v>450</v>
      </c>
    </row>
    <row r="107" s="2" customFormat="1">
      <c r="A107" s="40"/>
      <c r="B107" s="41"/>
      <c r="C107" s="42"/>
      <c r="D107" s="220" t="s">
        <v>137</v>
      </c>
      <c r="E107" s="42"/>
      <c r="F107" s="221" t="s">
        <v>451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137</v>
      </c>
      <c r="AU107" s="19" t="s">
        <v>82</v>
      </c>
    </row>
    <row r="108" s="15" customFormat="1">
      <c r="A108" s="15"/>
      <c r="B108" s="248"/>
      <c r="C108" s="249"/>
      <c r="D108" s="227" t="s">
        <v>139</v>
      </c>
      <c r="E108" s="250" t="s">
        <v>19</v>
      </c>
      <c r="F108" s="251" t="s">
        <v>452</v>
      </c>
      <c r="G108" s="249"/>
      <c r="H108" s="250" t="s">
        <v>19</v>
      </c>
      <c r="I108" s="252"/>
      <c r="J108" s="249"/>
      <c r="K108" s="249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139</v>
      </c>
      <c r="AU108" s="257" t="s">
        <v>82</v>
      </c>
      <c r="AV108" s="15" t="s">
        <v>34</v>
      </c>
      <c r="AW108" s="15" t="s">
        <v>33</v>
      </c>
      <c r="AX108" s="15" t="s">
        <v>73</v>
      </c>
      <c r="AY108" s="257" t="s">
        <v>129</v>
      </c>
    </row>
    <row r="109" s="15" customFormat="1">
      <c r="A109" s="15"/>
      <c r="B109" s="248"/>
      <c r="C109" s="249"/>
      <c r="D109" s="227" t="s">
        <v>139</v>
      </c>
      <c r="E109" s="250" t="s">
        <v>19</v>
      </c>
      <c r="F109" s="251" t="s">
        <v>453</v>
      </c>
      <c r="G109" s="249"/>
      <c r="H109" s="250" t="s">
        <v>19</v>
      </c>
      <c r="I109" s="252"/>
      <c r="J109" s="249"/>
      <c r="K109" s="249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139</v>
      </c>
      <c r="AU109" s="257" t="s">
        <v>82</v>
      </c>
      <c r="AV109" s="15" t="s">
        <v>34</v>
      </c>
      <c r="AW109" s="15" t="s">
        <v>33</v>
      </c>
      <c r="AX109" s="15" t="s">
        <v>73</v>
      </c>
      <c r="AY109" s="257" t="s">
        <v>129</v>
      </c>
    </row>
    <row r="110" s="13" customFormat="1">
      <c r="A110" s="13"/>
      <c r="B110" s="225"/>
      <c r="C110" s="226"/>
      <c r="D110" s="227" t="s">
        <v>139</v>
      </c>
      <c r="E110" s="228" t="s">
        <v>19</v>
      </c>
      <c r="F110" s="229" t="s">
        <v>34</v>
      </c>
      <c r="G110" s="226"/>
      <c r="H110" s="230">
        <v>1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139</v>
      </c>
      <c r="AU110" s="236" t="s">
        <v>82</v>
      </c>
      <c r="AV110" s="13" t="s">
        <v>82</v>
      </c>
      <c r="AW110" s="13" t="s">
        <v>33</v>
      </c>
      <c r="AX110" s="13" t="s">
        <v>73</v>
      </c>
      <c r="AY110" s="236" t="s">
        <v>129</v>
      </c>
    </row>
    <row r="111" s="14" customFormat="1">
      <c r="A111" s="14"/>
      <c r="B111" s="237"/>
      <c r="C111" s="238"/>
      <c r="D111" s="227" t="s">
        <v>139</v>
      </c>
      <c r="E111" s="239" t="s">
        <v>19</v>
      </c>
      <c r="F111" s="240" t="s">
        <v>140</v>
      </c>
      <c r="G111" s="238"/>
      <c r="H111" s="241">
        <v>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139</v>
      </c>
      <c r="AU111" s="247" t="s">
        <v>82</v>
      </c>
      <c r="AV111" s="14" t="s">
        <v>135</v>
      </c>
      <c r="AW111" s="14" t="s">
        <v>33</v>
      </c>
      <c r="AX111" s="14" t="s">
        <v>34</v>
      </c>
      <c r="AY111" s="247" t="s">
        <v>129</v>
      </c>
    </row>
    <row r="112" s="12" customFormat="1" ht="22.8" customHeight="1">
      <c r="A112" s="12"/>
      <c r="B112" s="191"/>
      <c r="C112" s="192"/>
      <c r="D112" s="193" t="s">
        <v>72</v>
      </c>
      <c r="E112" s="205" t="s">
        <v>454</v>
      </c>
      <c r="F112" s="205" t="s">
        <v>455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SUM(P113:P124)</f>
        <v>0</v>
      </c>
      <c r="Q112" s="199"/>
      <c r="R112" s="200">
        <f>SUM(R113:R124)</f>
        <v>0</v>
      </c>
      <c r="S112" s="199"/>
      <c r="T112" s="201">
        <f>SUM(T113:T124)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159</v>
      </c>
      <c r="AT112" s="203" t="s">
        <v>72</v>
      </c>
      <c r="AU112" s="203" t="s">
        <v>34</v>
      </c>
      <c r="AY112" s="202" t="s">
        <v>129</v>
      </c>
      <c r="BK112" s="204">
        <f>SUM(BK113:BK124)</f>
        <v>0</v>
      </c>
    </row>
    <row r="113" s="2" customFormat="1" ht="16.5" customHeight="1">
      <c r="A113" s="40"/>
      <c r="B113" s="41"/>
      <c r="C113" s="207" t="s">
        <v>159</v>
      </c>
      <c r="D113" s="207" t="s">
        <v>131</v>
      </c>
      <c r="E113" s="208" t="s">
        <v>456</v>
      </c>
      <c r="F113" s="209" t="s">
        <v>455</v>
      </c>
      <c r="G113" s="210" t="s">
        <v>428</v>
      </c>
      <c r="H113" s="211">
        <v>1</v>
      </c>
      <c r="I113" s="212"/>
      <c r="J113" s="213">
        <f>ROUND(I113*H113,2)</f>
        <v>0</v>
      </c>
      <c r="K113" s="209" t="s">
        <v>134</v>
      </c>
      <c r="L113" s="46"/>
      <c r="M113" s="214" t="s">
        <v>19</v>
      </c>
      <c r="N113" s="215" t="s">
        <v>44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429</v>
      </c>
      <c r="AT113" s="218" t="s">
        <v>131</v>
      </c>
      <c r="AU113" s="218" t="s">
        <v>82</v>
      </c>
      <c r="AY113" s="19" t="s">
        <v>129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34</v>
      </c>
      <c r="BK113" s="219">
        <f>ROUND(I113*H113,2)</f>
        <v>0</v>
      </c>
      <c r="BL113" s="19" t="s">
        <v>429</v>
      </c>
      <c r="BM113" s="218" t="s">
        <v>457</v>
      </c>
    </row>
    <row r="114" s="2" customFormat="1">
      <c r="A114" s="40"/>
      <c r="B114" s="41"/>
      <c r="C114" s="42"/>
      <c r="D114" s="220" t="s">
        <v>137</v>
      </c>
      <c r="E114" s="42"/>
      <c r="F114" s="221" t="s">
        <v>458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82</v>
      </c>
    </row>
    <row r="115" s="15" customFormat="1">
      <c r="A115" s="15"/>
      <c r="B115" s="248"/>
      <c r="C115" s="249"/>
      <c r="D115" s="227" t="s">
        <v>139</v>
      </c>
      <c r="E115" s="250" t="s">
        <v>19</v>
      </c>
      <c r="F115" s="251" t="s">
        <v>459</v>
      </c>
      <c r="G115" s="249"/>
      <c r="H115" s="250" t="s">
        <v>19</v>
      </c>
      <c r="I115" s="252"/>
      <c r="J115" s="249"/>
      <c r="K115" s="249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139</v>
      </c>
      <c r="AU115" s="257" t="s">
        <v>82</v>
      </c>
      <c r="AV115" s="15" t="s">
        <v>34</v>
      </c>
      <c r="AW115" s="15" t="s">
        <v>33</v>
      </c>
      <c r="AX115" s="15" t="s">
        <v>73</v>
      </c>
      <c r="AY115" s="257" t="s">
        <v>129</v>
      </c>
    </row>
    <row r="116" s="15" customFormat="1">
      <c r="A116" s="15"/>
      <c r="B116" s="248"/>
      <c r="C116" s="249"/>
      <c r="D116" s="227" t="s">
        <v>139</v>
      </c>
      <c r="E116" s="250" t="s">
        <v>19</v>
      </c>
      <c r="F116" s="251" t="s">
        <v>460</v>
      </c>
      <c r="G116" s="249"/>
      <c r="H116" s="250" t="s">
        <v>19</v>
      </c>
      <c r="I116" s="252"/>
      <c r="J116" s="249"/>
      <c r="K116" s="249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139</v>
      </c>
      <c r="AU116" s="257" t="s">
        <v>82</v>
      </c>
      <c r="AV116" s="15" t="s">
        <v>34</v>
      </c>
      <c r="AW116" s="15" t="s">
        <v>33</v>
      </c>
      <c r="AX116" s="15" t="s">
        <v>73</v>
      </c>
      <c r="AY116" s="257" t="s">
        <v>129</v>
      </c>
    </row>
    <row r="117" s="15" customFormat="1">
      <c r="A117" s="15"/>
      <c r="B117" s="248"/>
      <c r="C117" s="249"/>
      <c r="D117" s="227" t="s">
        <v>139</v>
      </c>
      <c r="E117" s="250" t="s">
        <v>19</v>
      </c>
      <c r="F117" s="251" t="s">
        <v>461</v>
      </c>
      <c r="G117" s="249"/>
      <c r="H117" s="250" t="s">
        <v>19</v>
      </c>
      <c r="I117" s="252"/>
      <c r="J117" s="249"/>
      <c r="K117" s="249"/>
      <c r="L117" s="253"/>
      <c r="M117" s="254"/>
      <c r="N117" s="255"/>
      <c r="O117" s="255"/>
      <c r="P117" s="255"/>
      <c r="Q117" s="255"/>
      <c r="R117" s="255"/>
      <c r="S117" s="255"/>
      <c r="T117" s="25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7" t="s">
        <v>139</v>
      </c>
      <c r="AU117" s="257" t="s">
        <v>82</v>
      </c>
      <c r="AV117" s="15" t="s">
        <v>34</v>
      </c>
      <c r="AW117" s="15" t="s">
        <v>33</v>
      </c>
      <c r="AX117" s="15" t="s">
        <v>73</v>
      </c>
      <c r="AY117" s="257" t="s">
        <v>129</v>
      </c>
    </row>
    <row r="118" s="15" customFormat="1">
      <c r="A118" s="15"/>
      <c r="B118" s="248"/>
      <c r="C118" s="249"/>
      <c r="D118" s="227" t="s">
        <v>139</v>
      </c>
      <c r="E118" s="250" t="s">
        <v>19</v>
      </c>
      <c r="F118" s="251" t="s">
        <v>462</v>
      </c>
      <c r="G118" s="249"/>
      <c r="H118" s="250" t="s">
        <v>19</v>
      </c>
      <c r="I118" s="252"/>
      <c r="J118" s="249"/>
      <c r="K118" s="249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139</v>
      </c>
      <c r="AU118" s="257" t="s">
        <v>82</v>
      </c>
      <c r="AV118" s="15" t="s">
        <v>34</v>
      </c>
      <c r="AW118" s="15" t="s">
        <v>33</v>
      </c>
      <c r="AX118" s="15" t="s">
        <v>73</v>
      </c>
      <c r="AY118" s="257" t="s">
        <v>129</v>
      </c>
    </row>
    <row r="119" s="15" customFormat="1">
      <c r="A119" s="15"/>
      <c r="B119" s="248"/>
      <c r="C119" s="249"/>
      <c r="D119" s="227" t="s">
        <v>139</v>
      </c>
      <c r="E119" s="250" t="s">
        <v>19</v>
      </c>
      <c r="F119" s="251" t="s">
        <v>463</v>
      </c>
      <c r="G119" s="249"/>
      <c r="H119" s="250" t="s">
        <v>19</v>
      </c>
      <c r="I119" s="252"/>
      <c r="J119" s="249"/>
      <c r="K119" s="249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139</v>
      </c>
      <c r="AU119" s="257" t="s">
        <v>82</v>
      </c>
      <c r="AV119" s="15" t="s">
        <v>34</v>
      </c>
      <c r="AW119" s="15" t="s">
        <v>33</v>
      </c>
      <c r="AX119" s="15" t="s">
        <v>73</v>
      </c>
      <c r="AY119" s="257" t="s">
        <v>129</v>
      </c>
    </row>
    <row r="120" s="15" customFormat="1">
      <c r="A120" s="15"/>
      <c r="B120" s="248"/>
      <c r="C120" s="249"/>
      <c r="D120" s="227" t="s">
        <v>139</v>
      </c>
      <c r="E120" s="250" t="s">
        <v>19</v>
      </c>
      <c r="F120" s="251" t="s">
        <v>464</v>
      </c>
      <c r="G120" s="249"/>
      <c r="H120" s="250" t="s">
        <v>19</v>
      </c>
      <c r="I120" s="252"/>
      <c r="J120" s="249"/>
      <c r="K120" s="249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139</v>
      </c>
      <c r="AU120" s="257" t="s">
        <v>82</v>
      </c>
      <c r="AV120" s="15" t="s">
        <v>34</v>
      </c>
      <c r="AW120" s="15" t="s">
        <v>33</v>
      </c>
      <c r="AX120" s="15" t="s">
        <v>73</v>
      </c>
      <c r="AY120" s="257" t="s">
        <v>129</v>
      </c>
    </row>
    <row r="121" s="13" customFormat="1">
      <c r="A121" s="13"/>
      <c r="B121" s="225"/>
      <c r="C121" s="226"/>
      <c r="D121" s="227" t="s">
        <v>139</v>
      </c>
      <c r="E121" s="228" t="s">
        <v>19</v>
      </c>
      <c r="F121" s="229" t="s">
        <v>34</v>
      </c>
      <c r="G121" s="226"/>
      <c r="H121" s="230">
        <v>1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139</v>
      </c>
      <c r="AU121" s="236" t="s">
        <v>82</v>
      </c>
      <c r="AV121" s="13" t="s">
        <v>82</v>
      </c>
      <c r="AW121" s="13" t="s">
        <v>33</v>
      </c>
      <c r="AX121" s="13" t="s">
        <v>73</v>
      </c>
      <c r="AY121" s="236" t="s">
        <v>129</v>
      </c>
    </row>
    <row r="122" s="14" customFormat="1">
      <c r="A122" s="14"/>
      <c r="B122" s="237"/>
      <c r="C122" s="238"/>
      <c r="D122" s="227" t="s">
        <v>139</v>
      </c>
      <c r="E122" s="239" t="s">
        <v>19</v>
      </c>
      <c r="F122" s="240" t="s">
        <v>140</v>
      </c>
      <c r="G122" s="238"/>
      <c r="H122" s="241">
        <v>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139</v>
      </c>
      <c r="AU122" s="247" t="s">
        <v>82</v>
      </c>
      <c r="AV122" s="14" t="s">
        <v>135</v>
      </c>
      <c r="AW122" s="14" t="s">
        <v>33</v>
      </c>
      <c r="AX122" s="14" t="s">
        <v>34</v>
      </c>
      <c r="AY122" s="247" t="s">
        <v>129</v>
      </c>
    </row>
    <row r="123" s="2" customFormat="1" ht="16.5" customHeight="1">
      <c r="A123" s="40"/>
      <c r="B123" s="41"/>
      <c r="C123" s="207" t="s">
        <v>165</v>
      </c>
      <c r="D123" s="207" t="s">
        <v>131</v>
      </c>
      <c r="E123" s="208" t="s">
        <v>465</v>
      </c>
      <c r="F123" s="209" t="s">
        <v>466</v>
      </c>
      <c r="G123" s="210" t="s">
        <v>428</v>
      </c>
      <c r="H123" s="211">
        <v>1</v>
      </c>
      <c r="I123" s="212"/>
      <c r="J123" s="213">
        <f>ROUND(I123*H123,2)</f>
        <v>0</v>
      </c>
      <c r="K123" s="209" t="s">
        <v>134</v>
      </c>
      <c r="L123" s="46"/>
      <c r="M123" s="214" t="s">
        <v>19</v>
      </c>
      <c r="N123" s="215" t="s">
        <v>44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429</v>
      </c>
      <c r="AT123" s="218" t="s">
        <v>131</v>
      </c>
      <c r="AU123" s="218" t="s">
        <v>82</v>
      </c>
      <c r="AY123" s="19" t="s">
        <v>129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34</v>
      </c>
      <c r="BK123" s="219">
        <f>ROUND(I123*H123,2)</f>
        <v>0</v>
      </c>
      <c r="BL123" s="19" t="s">
        <v>429</v>
      </c>
      <c r="BM123" s="218" t="s">
        <v>467</v>
      </c>
    </row>
    <row r="124" s="2" customFormat="1">
      <c r="A124" s="40"/>
      <c r="B124" s="41"/>
      <c r="C124" s="42"/>
      <c r="D124" s="220" t="s">
        <v>137</v>
      </c>
      <c r="E124" s="42"/>
      <c r="F124" s="221" t="s">
        <v>468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137</v>
      </c>
      <c r="AU124" s="19" t="s">
        <v>82</v>
      </c>
    </row>
    <row r="125" s="12" customFormat="1" ht="22.8" customHeight="1">
      <c r="A125" s="12"/>
      <c r="B125" s="191"/>
      <c r="C125" s="192"/>
      <c r="D125" s="193" t="s">
        <v>72</v>
      </c>
      <c r="E125" s="205" t="s">
        <v>469</v>
      </c>
      <c r="F125" s="205" t="s">
        <v>470</v>
      </c>
      <c r="G125" s="192"/>
      <c r="H125" s="192"/>
      <c r="I125" s="195"/>
      <c r="J125" s="206">
        <f>BK125</f>
        <v>0</v>
      </c>
      <c r="K125" s="192"/>
      <c r="L125" s="197"/>
      <c r="M125" s="198"/>
      <c r="N125" s="199"/>
      <c r="O125" s="199"/>
      <c r="P125" s="200">
        <f>SUM(P126:P127)</f>
        <v>0</v>
      </c>
      <c r="Q125" s="199"/>
      <c r="R125" s="200">
        <f>SUM(R126:R127)</f>
        <v>0</v>
      </c>
      <c r="S125" s="199"/>
      <c r="T125" s="201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2" t="s">
        <v>159</v>
      </c>
      <c r="AT125" s="203" t="s">
        <v>72</v>
      </c>
      <c r="AU125" s="203" t="s">
        <v>34</v>
      </c>
      <c r="AY125" s="202" t="s">
        <v>129</v>
      </c>
      <c r="BK125" s="204">
        <f>SUM(BK126:BK127)</f>
        <v>0</v>
      </c>
    </row>
    <row r="126" s="2" customFormat="1" ht="16.5" customHeight="1">
      <c r="A126" s="40"/>
      <c r="B126" s="41"/>
      <c r="C126" s="207" t="s">
        <v>172</v>
      </c>
      <c r="D126" s="207" t="s">
        <v>131</v>
      </c>
      <c r="E126" s="208" t="s">
        <v>471</v>
      </c>
      <c r="F126" s="209" t="s">
        <v>472</v>
      </c>
      <c r="G126" s="210" t="s">
        <v>428</v>
      </c>
      <c r="H126" s="211">
        <v>1</v>
      </c>
      <c r="I126" s="212"/>
      <c r="J126" s="213">
        <f>ROUND(I126*H126,2)</f>
        <v>0</v>
      </c>
      <c r="K126" s="209" t="s">
        <v>134</v>
      </c>
      <c r="L126" s="46"/>
      <c r="M126" s="214" t="s">
        <v>19</v>
      </c>
      <c r="N126" s="215" t="s">
        <v>44</v>
      </c>
      <c r="O126" s="86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429</v>
      </c>
      <c r="AT126" s="218" t="s">
        <v>131</v>
      </c>
      <c r="AU126" s="218" t="s">
        <v>82</v>
      </c>
      <c r="AY126" s="19" t="s">
        <v>129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34</v>
      </c>
      <c r="BK126" s="219">
        <f>ROUND(I126*H126,2)</f>
        <v>0</v>
      </c>
      <c r="BL126" s="19" t="s">
        <v>429</v>
      </c>
      <c r="BM126" s="218" t="s">
        <v>473</v>
      </c>
    </row>
    <row r="127" s="2" customFormat="1">
      <c r="A127" s="40"/>
      <c r="B127" s="41"/>
      <c r="C127" s="42"/>
      <c r="D127" s="220" t="s">
        <v>137</v>
      </c>
      <c r="E127" s="42"/>
      <c r="F127" s="221" t="s">
        <v>474</v>
      </c>
      <c r="G127" s="42"/>
      <c r="H127" s="42"/>
      <c r="I127" s="222"/>
      <c r="J127" s="42"/>
      <c r="K127" s="42"/>
      <c r="L127" s="46"/>
      <c r="M127" s="279"/>
      <c r="N127" s="280"/>
      <c r="O127" s="281"/>
      <c r="P127" s="281"/>
      <c r="Q127" s="281"/>
      <c r="R127" s="281"/>
      <c r="S127" s="281"/>
      <c r="T127" s="282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137</v>
      </c>
      <c r="AU127" s="19" t="s">
        <v>82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jZThQgJ5eIlVFIzaSUW/Pl9gbGKq1w3EvRLVgWyiyfnoOgFTzFsI8xtZfoAhkGRiG668lcMPs/ZOdVVNs5f6JA==" hashValue="BFYw7yA8CQmT5p6GsXsd9coVbBvk2nUOZSKNBLHkkBvayIOklISw2ynKSECpQRfMsMaDLD22pMosuRHjsKJuPw==" algorithmName="SHA-512" password="C771"/>
  <autoFilter ref="C82:K12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011002000"/>
    <hyperlink ref="F92" r:id="rId2" display="https://podminky.urs.cz/item/CS_URS_2022_02/012103000"/>
    <hyperlink ref="F102" r:id="rId3" display="https://podminky.urs.cz/item/CS_URS_2022_02/012303000"/>
    <hyperlink ref="F107" r:id="rId4" display="https://podminky.urs.cz/item/CS_URS_2022_02/012403000"/>
    <hyperlink ref="F114" r:id="rId5" display="https://podminky.urs.cz/item/CS_URS_2022_02/030001000"/>
    <hyperlink ref="F124" r:id="rId6" display="https://podminky.urs.cz/item/CS_URS_2022_02/034303000"/>
    <hyperlink ref="F127" r:id="rId7" display="https://podminky.urs.cz/item/CS_URS_2022_02/049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475</v>
      </c>
      <c r="H4" s="22"/>
    </row>
    <row r="5" s="1" customFormat="1" ht="12" customHeight="1">
      <c r="B5" s="22"/>
      <c r="C5" s="283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84" t="s">
        <v>16</v>
      </c>
      <c r="D6" s="285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21. 8. 2022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86"/>
      <c r="C9" s="287" t="s">
        <v>54</v>
      </c>
      <c r="D9" s="288" t="s">
        <v>55</v>
      </c>
      <c r="E9" s="288" t="s">
        <v>116</v>
      </c>
      <c r="F9" s="289" t="s">
        <v>476</v>
      </c>
      <c r="G9" s="180"/>
      <c r="H9" s="286"/>
    </row>
    <row r="10" s="2" customFormat="1" ht="26.4" customHeight="1">
      <c r="A10" s="40"/>
      <c r="B10" s="46"/>
      <c r="C10" s="290" t="s">
        <v>14</v>
      </c>
      <c r="D10" s="290" t="s">
        <v>17</v>
      </c>
      <c r="E10" s="40"/>
      <c r="F10" s="40"/>
      <c r="G10" s="40"/>
      <c r="H10" s="46"/>
    </row>
    <row r="11" s="2" customFormat="1" ht="16.8" customHeight="1">
      <c r="A11" s="40"/>
      <c r="B11" s="46"/>
      <c r="C11" s="291" t="s">
        <v>86</v>
      </c>
      <c r="D11" s="292" t="s">
        <v>87</v>
      </c>
      <c r="E11" s="293" t="s">
        <v>88</v>
      </c>
      <c r="F11" s="294">
        <v>67</v>
      </c>
      <c r="G11" s="40"/>
      <c r="H11" s="46"/>
    </row>
    <row r="12" s="2" customFormat="1" ht="16.8" customHeight="1">
      <c r="A12" s="40"/>
      <c r="B12" s="46"/>
      <c r="C12" s="295" t="s">
        <v>19</v>
      </c>
      <c r="D12" s="295" t="s">
        <v>477</v>
      </c>
      <c r="E12" s="19" t="s">
        <v>19</v>
      </c>
      <c r="F12" s="296">
        <v>67</v>
      </c>
      <c r="G12" s="40"/>
      <c r="H12" s="46"/>
    </row>
    <row r="13" s="2" customFormat="1" ht="16.8" customHeight="1">
      <c r="A13" s="40"/>
      <c r="B13" s="46"/>
      <c r="C13" s="295" t="s">
        <v>19</v>
      </c>
      <c r="D13" s="295" t="s">
        <v>140</v>
      </c>
      <c r="E13" s="19" t="s">
        <v>19</v>
      </c>
      <c r="F13" s="296">
        <v>67</v>
      </c>
      <c r="G13" s="40"/>
      <c r="H13" s="46"/>
    </row>
    <row r="14" s="2" customFormat="1" ht="16.8" customHeight="1">
      <c r="A14" s="40"/>
      <c r="B14" s="46"/>
      <c r="C14" s="291" t="s">
        <v>95</v>
      </c>
      <c r="D14" s="292" t="s">
        <v>96</v>
      </c>
      <c r="E14" s="293" t="s">
        <v>88</v>
      </c>
      <c r="F14" s="294">
        <v>41</v>
      </c>
      <c r="G14" s="40"/>
      <c r="H14" s="46"/>
    </row>
    <row r="15" s="2" customFormat="1" ht="16.8" customHeight="1">
      <c r="A15" s="40"/>
      <c r="B15" s="46"/>
      <c r="C15" s="295" t="s">
        <v>19</v>
      </c>
      <c r="D15" s="295" t="s">
        <v>478</v>
      </c>
      <c r="E15" s="19" t="s">
        <v>19</v>
      </c>
      <c r="F15" s="296">
        <v>41</v>
      </c>
      <c r="G15" s="40"/>
      <c r="H15" s="46"/>
    </row>
    <row r="16" s="2" customFormat="1" ht="16.8" customHeight="1">
      <c r="A16" s="40"/>
      <c r="B16" s="46"/>
      <c r="C16" s="295" t="s">
        <v>19</v>
      </c>
      <c r="D16" s="295" t="s">
        <v>140</v>
      </c>
      <c r="E16" s="19" t="s">
        <v>19</v>
      </c>
      <c r="F16" s="296">
        <v>41</v>
      </c>
      <c r="G16" s="40"/>
      <c r="H16" s="46"/>
    </row>
    <row r="17" s="2" customFormat="1" ht="16.8" customHeight="1">
      <c r="A17" s="40"/>
      <c r="B17" s="46"/>
      <c r="C17" s="291" t="s">
        <v>91</v>
      </c>
      <c r="D17" s="292" t="s">
        <v>92</v>
      </c>
      <c r="E17" s="293" t="s">
        <v>88</v>
      </c>
      <c r="F17" s="294">
        <v>605</v>
      </c>
      <c r="G17" s="40"/>
      <c r="H17" s="46"/>
    </row>
    <row r="18" s="2" customFormat="1" ht="16.8" customHeight="1">
      <c r="A18" s="40"/>
      <c r="B18" s="46"/>
      <c r="C18" s="295" t="s">
        <v>19</v>
      </c>
      <c r="D18" s="295" t="s">
        <v>479</v>
      </c>
      <c r="E18" s="19" t="s">
        <v>19</v>
      </c>
      <c r="F18" s="296">
        <v>605</v>
      </c>
      <c r="G18" s="40"/>
      <c r="H18" s="46"/>
    </row>
    <row r="19" s="2" customFormat="1" ht="16.8" customHeight="1">
      <c r="A19" s="40"/>
      <c r="B19" s="46"/>
      <c r="C19" s="295" t="s">
        <v>19</v>
      </c>
      <c r="D19" s="295" t="s">
        <v>140</v>
      </c>
      <c r="E19" s="19" t="s">
        <v>19</v>
      </c>
      <c r="F19" s="296">
        <v>605</v>
      </c>
      <c r="G19" s="40"/>
      <c r="H19" s="46"/>
    </row>
    <row r="20" s="2" customFormat="1" ht="16.8" customHeight="1">
      <c r="A20" s="40"/>
      <c r="B20" s="46"/>
      <c r="C20" s="291" t="s">
        <v>98</v>
      </c>
      <c r="D20" s="292" t="s">
        <v>99</v>
      </c>
      <c r="E20" s="293" t="s">
        <v>88</v>
      </c>
      <c r="F20" s="294">
        <v>31</v>
      </c>
      <c r="G20" s="40"/>
      <c r="H20" s="46"/>
    </row>
    <row r="21" s="2" customFormat="1" ht="16.8" customHeight="1">
      <c r="A21" s="40"/>
      <c r="B21" s="46"/>
      <c r="C21" s="295" t="s">
        <v>19</v>
      </c>
      <c r="D21" s="295" t="s">
        <v>480</v>
      </c>
      <c r="E21" s="19" t="s">
        <v>19</v>
      </c>
      <c r="F21" s="296">
        <v>31</v>
      </c>
      <c r="G21" s="40"/>
      <c r="H21" s="46"/>
    </row>
    <row r="22" s="2" customFormat="1" ht="16.8" customHeight="1">
      <c r="A22" s="40"/>
      <c r="B22" s="46"/>
      <c r="C22" s="295" t="s">
        <v>19</v>
      </c>
      <c r="D22" s="295" t="s">
        <v>140</v>
      </c>
      <c r="E22" s="19" t="s">
        <v>19</v>
      </c>
      <c r="F22" s="296">
        <v>31</v>
      </c>
      <c r="G22" s="40"/>
      <c r="H22" s="46"/>
    </row>
    <row r="23" s="2" customFormat="1" ht="26.4" customHeight="1">
      <c r="A23" s="40"/>
      <c r="B23" s="46"/>
      <c r="C23" s="290" t="s">
        <v>481</v>
      </c>
      <c r="D23" s="290" t="s">
        <v>79</v>
      </c>
      <c r="E23" s="40"/>
      <c r="F23" s="40"/>
      <c r="G23" s="40"/>
      <c r="H23" s="46"/>
    </row>
    <row r="24" s="2" customFormat="1" ht="16.8" customHeight="1">
      <c r="A24" s="40"/>
      <c r="B24" s="46"/>
      <c r="C24" s="291" t="s">
        <v>86</v>
      </c>
      <c r="D24" s="292" t="s">
        <v>87</v>
      </c>
      <c r="E24" s="293" t="s">
        <v>88</v>
      </c>
      <c r="F24" s="294">
        <v>67</v>
      </c>
      <c r="G24" s="40"/>
      <c r="H24" s="46"/>
    </row>
    <row r="25" s="2" customFormat="1" ht="16.8" customHeight="1">
      <c r="A25" s="40"/>
      <c r="B25" s="46"/>
      <c r="C25" s="295" t="s">
        <v>19</v>
      </c>
      <c r="D25" s="295" t="s">
        <v>477</v>
      </c>
      <c r="E25" s="19" t="s">
        <v>19</v>
      </c>
      <c r="F25" s="296">
        <v>67</v>
      </c>
      <c r="G25" s="40"/>
      <c r="H25" s="46"/>
    </row>
    <row r="26" s="2" customFormat="1" ht="16.8" customHeight="1">
      <c r="A26" s="40"/>
      <c r="B26" s="46"/>
      <c r="C26" s="295" t="s">
        <v>19</v>
      </c>
      <c r="D26" s="295" t="s">
        <v>140</v>
      </c>
      <c r="E26" s="19" t="s">
        <v>19</v>
      </c>
      <c r="F26" s="296">
        <v>67</v>
      </c>
      <c r="G26" s="40"/>
      <c r="H26" s="46"/>
    </row>
    <row r="27" s="2" customFormat="1" ht="16.8" customHeight="1">
      <c r="A27" s="40"/>
      <c r="B27" s="46"/>
      <c r="C27" s="297" t="s">
        <v>482</v>
      </c>
      <c r="D27" s="40"/>
      <c r="E27" s="40"/>
      <c r="F27" s="40"/>
      <c r="G27" s="40"/>
      <c r="H27" s="46"/>
    </row>
    <row r="28" s="2" customFormat="1">
      <c r="A28" s="40"/>
      <c r="B28" s="46"/>
      <c r="C28" s="295" t="s">
        <v>132</v>
      </c>
      <c r="D28" s="295" t="s">
        <v>483</v>
      </c>
      <c r="E28" s="19" t="s">
        <v>88</v>
      </c>
      <c r="F28" s="296">
        <v>67</v>
      </c>
      <c r="G28" s="40"/>
      <c r="H28" s="46"/>
    </row>
    <row r="29" s="2" customFormat="1" ht="16.8" customHeight="1">
      <c r="A29" s="40"/>
      <c r="B29" s="46"/>
      <c r="C29" s="295" t="s">
        <v>141</v>
      </c>
      <c r="D29" s="295" t="s">
        <v>484</v>
      </c>
      <c r="E29" s="19" t="s">
        <v>88</v>
      </c>
      <c r="F29" s="296">
        <v>67</v>
      </c>
      <c r="G29" s="40"/>
      <c r="H29" s="46"/>
    </row>
    <row r="30" s="2" customFormat="1" ht="16.8" customHeight="1">
      <c r="A30" s="40"/>
      <c r="B30" s="46"/>
      <c r="C30" s="291" t="s">
        <v>95</v>
      </c>
      <c r="D30" s="292" t="s">
        <v>96</v>
      </c>
      <c r="E30" s="293" t="s">
        <v>88</v>
      </c>
      <c r="F30" s="294">
        <v>41</v>
      </c>
      <c r="G30" s="40"/>
      <c r="H30" s="46"/>
    </row>
    <row r="31" s="2" customFormat="1" ht="16.8" customHeight="1">
      <c r="A31" s="40"/>
      <c r="B31" s="46"/>
      <c r="C31" s="295" t="s">
        <v>19</v>
      </c>
      <c r="D31" s="295" t="s">
        <v>478</v>
      </c>
      <c r="E31" s="19" t="s">
        <v>19</v>
      </c>
      <c r="F31" s="296">
        <v>41</v>
      </c>
      <c r="G31" s="40"/>
      <c r="H31" s="46"/>
    </row>
    <row r="32" s="2" customFormat="1" ht="16.8" customHeight="1">
      <c r="A32" s="40"/>
      <c r="B32" s="46"/>
      <c r="C32" s="295" t="s">
        <v>19</v>
      </c>
      <c r="D32" s="295" t="s">
        <v>140</v>
      </c>
      <c r="E32" s="19" t="s">
        <v>19</v>
      </c>
      <c r="F32" s="296">
        <v>41</v>
      </c>
      <c r="G32" s="40"/>
      <c r="H32" s="46"/>
    </row>
    <row r="33" s="2" customFormat="1" ht="16.8" customHeight="1">
      <c r="A33" s="40"/>
      <c r="B33" s="46"/>
      <c r="C33" s="297" t="s">
        <v>482</v>
      </c>
      <c r="D33" s="40"/>
      <c r="E33" s="40"/>
      <c r="F33" s="40"/>
      <c r="G33" s="40"/>
      <c r="H33" s="46"/>
    </row>
    <row r="34" s="2" customFormat="1" ht="16.8" customHeight="1">
      <c r="A34" s="40"/>
      <c r="B34" s="46"/>
      <c r="C34" s="295" t="s">
        <v>145</v>
      </c>
      <c r="D34" s="295" t="s">
        <v>485</v>
      </c>
      <c r="E34" s="19" t="s">
        <v>147</v>
      </c>
      <c r="F34" s="296">
        <v>543.36400000000003</v>
      </c>
      <c r="G34" s="40"/>
      <c r="H34" s="46"/>
    </row>
    <row r="35" s="2" customFormat="1" ht="16.8" customHeight="1">
      <c r="A35" s="40"/>
      <c r="B35" s="46"/>
      <c r="C35" s="295" t="s">
        <v>207</v>
      </c>
      <c r="D35" s="295" t="s">
        <v>486</v>
      </c>
      <c r="E35" s="19" t="s">
        <v>88</v>
      </c>
      <c r="F35" s="296">
        <v>717.10000000000002</v>
      </c>
      <c r="G35" s="40"/>
      <c r="H35" s="46"/>
    </row>
    <row r="36" s="2" customFormat="1" ht="16.8" customHeight="1">
      <c r="A36" s="40"/>
      <c r="B36" s="46"/>
      <c r="C36" s="295" t="s">
        <v>220</v>
      </c>
      <c r="D36" s="295" t="s">
        <v>487</v>
      </c>
      <c r="E36" s="19" t="s">
        <v>88</v>
      </c>
      <c r="F36" s="296">
        <v>1434.2000000000001</v>
      </c>
      <c r="G36" s="40"/>
      <c r="H36" s="46"/>
    </row>
    <row r="37" s="2" customFormat="1" ht="16.8" customHeight="1">
      <c r="A37" s="40"/>
      <c r="B37" s="46"/>
      <c r="C37" s="295" t="s">
        <v>244</v>
      </c>
      <c r="D37" s="295" t="s">
        <v>488</v>
      </c>
      <c r="E37" s="19" t="s">
        <v>88</v>
      </c>
      <c r="F37" s="296">
        <v>717.10000000000002</v>
      </c>
      <c r="G37" s="40"/>
      <c r="H37" s="46"/>
    </row>
    <row r="38" s="2" customFormat="1" ht="16.8" customHeight="1">
      <c r="A38" s="40"/>
      <c r="B38" s="46"/>
      <c r="C38" s="295" t="s">
        <v>249</v>
      </c>
      <c r="D38" s="295" t="s">
        <v>489</v>
      </c>
      <c r="E38" s="19" t="s">
        <v>88</v>
      </c>
      <c r="F38" s="296">
        <v>717.10000000000002</v>
      </c>
      <c r="G38" s="40"/>
      <c r="H38" s="46"/>
    </row>
    <row r="39" s="2" customFormat="1" ht="16.8" customHeight="1">
      <c r="A39" s="40"/>
      <c r="B39" s="46"/>
      <c r="C39" s="295" t="s">
        <v>279</v>
      </c>
      <c r="D39" s="295" t="s">
        <v>490</v>
      </c>
      <c r="E39" s="19" t="s">
        <v>88</v>
      </c>
      <c r="F39" s="296">
        <v>41</v>
      </c>
      <c r="G39" s="40"/>
      <c r="H39" s="46"/>
    </row>
    <row r="40" s="2" customFormat="1" ht="16.8" customHeight="1">
      <c r="A40" s="40"/>
      <c r="B40" s="46"/>
      <c r="C40" s="295" t="s">
        <v>362</v>
      </c>
      <c r="D40" s="295" t="s">
        <v>491</v>
      </c>
      <c r="E40" s="19" t="s">
        <v>147</v>
      </c>
      <c r="F40" s="296">
        <v>16.149999999999999</v>
      </c>
      <c r="G40" s="40"/>
      <c r="H40" s="46"/>
    </row>
    <row r="41" s="2" customFormat="1" ht="16.8" customHeight="1">
      <c r="A41" s="40"/>
      <c r="B41" s="46"/>
      <c r="C41" s="295" t="s">
        <v>374</v>
      </c>
      <c r="D41" s="295" t="s">
        <v>492</v>
      </c>
      <c r="E41" s="19" t="s">
        <v>88</v>
      </c>
      <c r="F41" s="296">
        <v>717.10000000000002</v>
      </c>
      <c r="G41" s="40"/>
      <c r="H41" s="46"/>
    </row>
    <row r="42" s="2" customFormat="1" ht="16.8" customHeight="1">
      <c r="A42" s="40"/>
      <c r="B42" s="46"/>
      <c r="C42" s="291" t="s">
        <v>91</v>
      </c>
      <c r="D42" s="292" t="s">
        <v>92</v>
      </c>
      <c r="E42" s="293" t="s">
        <v>88</v>
      </c>
      <c r="F42" s="294">
        <v>605</v>
      </c>
      <c r="G42" s="40"/>
      <c r="H42" s="46"/>
    </row>
    <row r="43" s="2" customFormat="1" ht="16.8" customHeight="1">
      <c r="A43" s="40"/>
      <c r="B43" s="46"/>
      <c r="C43" s="295" t="s">
        <v>19</v>
      </c>
      <c r="D43" s="295" t="s">
        <v>479</v>
      </c>
      <c r="E43" s="19" t="s">
        <v>19</v>
      </c>
      <c r="F43" s="296">
        <v>605</v>
      </c>
      <c r="G43" s="40"/>
      <c r="H43" s="46"/>
    </row>
    <row r="44" s="2" customFormat="1" ht="16.8" customHeight="1">
      <c r="A44" s="40"/>
      <c r="B44" s="46"/>
      <c r="C44" s="295" t="s">
        <v>19</v>
      </c>
      <c r="D44" s="295" t="s">
        <v>140</v>
      </c>
      <c r="E44" s="19" t="s">
        <v>19</v>
      </c>
      <c r="F44" s="296">
        <v>605</v>
      </c>
      <c r="G44" s="40"/>
      <c r="H44" s="46"/>
    </row>
    <row r="45" s="2" customFormat="1" ht="16.8" customHeight="1">
      <c r="A45" s="40"/>
      <c r="B45" s="46"/>
      <c r="C45" s="297" t="s">
        <v>482</v>
      </c>
      <c r="D45" s="40"/>
      <c r="E45" s="40"/>
      <c r="F45" s="40"/>
      <c r="G45" s="40"/>
      <c r="H45" s="46"/>
    </row>
    <row r="46" s="2" customFormat="1" ht="16.8" customHeight="1">
      <c r="A46" s="40"/>
      <c r="B46" s="46"/>
      <c r="C46" s="295" t="s">
        <v>145</v>
      </c>
      <c r="D46" s="295" t="s">
        <v>485</v>
      </c>
      <c r="E46" s="19" t="s">
        <v>147</v>
      </c>
      <c r="F46" s="296">
        <v>543.36400000000003</v>
      </c>
      <c r="G46" s="40"/>
      <c r="H46" s="46"/>
    </row>
    <row r="47" s="2" customFormat="1" ht="16.8" customHeight="1">
      <c r="A47" s="40"/>
      <c r="B47" s="46"/>
      <c r="C47" s="295" t="s">
        <v>207</v>
      </c>
      <c r="D47" s="295" t="s">
        <v>486</v>
      </c>
      <c r="E47" s="19" t="s">
        <v>88</v>
      </c>
      <c r="F47" s="296">
        <v>717.10000000000002</v>
      </c>
      <c r="G47" s="40"/>
      <c r="H47" s="46"/>
    </row>
    <row r="48" s="2" customFormat="1" ht="16.8" customHeight="1">
      <c r="A48" s="40"/>
      <c r="B48" s="46"/>
      <c r="C48" s="295" t="s">
        <v>220</v>
      </c>
      <c r="D48" s="295" t="s">
        <v>487</v>
      </c>
      <c r="E48" s="19" t="s">
        <v>88</v>
      </c>
      <c r="F48" s="296">
        <v>1434.2000000000001</v>
      </c>
      <c r="G48" s="40"/>
      <c r="H48" s="46"/>
    </row>
    <row r="49" s="2" customFormat="1" ht="16.8" customHeight="1">
      <c r="A49" s="40"/>
      <c r="B49" s="46"/>
      <c r="C49" s="295" t="s">
        <v>228</v>
      </c>
      <c r="D49" s="295" t="s">
        <v>493</v>
      </c>
      <c r="E49" s="19" t="s">
        <v>88</v>
      </c>
      <c r="F49" s="296">
        <v>605</v>
      </c>
      <c r="G49" s="40"/>
      <c r="H49" s="46"/>
    </row>
    <row r="50" s="2" customFormat="1" ht="16.8" customHeight="1">
      <c r="A50" s="40"/>
      <c r="B50" s="46"/>
      <c r="C50" s="295" t="s">
        <v>244</v>
      </c>
      <c r="D50" s="295" t="s">
        <v>488</v>
      </c>
      <c r="E50" s="19" t="s">
        <v>88</v>
      </c>
      <c r="F50" s="296">
        <v>717.10000000000002</v>
      </c>
      <c r="G50" s="40"/>
      <c r="H50" s="46"/>
    </row>
    <row r="51" s="2" customFormat="1" ht="16.8" customHeight="1">
      <c r="A51" s="40"/>
      <c r="B51" s="46"/>
      <c r="C51" s="295" t="s">
        <v>249</v>
      </c>
      <c r="D51" s="295" t="s">
        <v>489</v>
      </c>
      <c r="E51" s="19" t="s">
        <v>88</v>
      </c>
      <c r="F51" s="296">
        <v>717.10000000000002</v>
      </c>
      <c r="G51" s="40"/>
      <c r="H51" s="46"/>
    </row>
    <row r="52" s="2" customFormat="1" ht="16.8" customHeight="1">
      <c r="A52" s="40"/>
      <c r="B52" s="46"/>
      <c r="C52" s="295" t="s">
        <v>252</v>
      </c>
      <c r="D52" s="295" t="s">
        <v>494</v>
      </c>
      <c r="E52" s="19" t="s">
        <v>88</v>
      </c>
      <c r="F52" s="296">
        <v>636</v>
      </c>
      <c r="G52" s="40"/>
      <c r="H52" s="46"/>
    </row>
    <row r="53" s="2" customFormat="1" ht="16.8" customHeight="1">
      <c r="A53" s="40"/>
      <c r="B53" s="46"/>
      <c r="C53" s="295" t="s">
        <v>269</v>
      </c>
      <c r="D53" s="295" t="s">
        <v>495</v>
      </c>
      <c r="E53" s="19" t="s">
        <v>88</v>
      </c>
      <c r="F53" s="296">
        <v>605</v>
      </c>
      <c r="G53" s="40"/>
      <c r="H53" s="46"/>
    </row>
    <row r="54" s="2" customFormat="1" ht="16.8" customHeight="1">
      <c r="A54" s="40"/>
      <c r="B54" s="46"/>
      <c r="C54" s="295" t="s">
        <v>374</v>
      </c>
      <c r="D54" s="295" t="s">
        <v>492</v>
      </c>
      <c r="E54" s="19" t="s">
        <v>88</v>
      </c>
      <c r="F54" s="296">
        <v>717.10000000000002</v>
      </c>
      <c r="G54" s="40"/>
      <c r="H54" s="46"/>
    </row>
    <row r="55" s="2" customFormat="1" ht="16.8" customHeight="1">
      <c r="A55" s="40"/>
      <c r="B55" s="46"/>
      <c r="C55" s="291" t="s">
        <v>98</v>
      </c>
      <c r="D55" s="292" t="s">
        <v>99</v>
      </c>
      <c r="E55" s="293" t="s">
        <v>88</v>
      </c>
      <c r="F55" s="294">
        <v>31</v>
      </c>
      <c r="G55" s="40"/>
      <c r="H55" s="46"/>
    </row>
    <row r="56" s="2" customFormat="1" ht="16.8" customHeight="1">
      <c r="A56" s="40"/>
      <c r="B56" s="46"/>
      <c r="C56" s="295" t="s">
        <v>19</v>
      </c>
      <c r="D56" s="295" t="s">
        <v>480</v>
      </c>
      <c r="E56" s="19" t="s">
        <v>19</v>
      </c>
      <c r="F56" s="296">
        <v>31</v>
      </c>
      <c r="G56" s="40"/>
      <c r="H56" s="46"/>
    </row>
    <row r="57" s="2" customFormat="1" ht="16.8" customHeight="1">
      <c r="A57" s="40"/>
      <c r="B57" s="46"/>
      <c r="C57" s="295" t="s">
        <v>19</v>
      </c>
      <c r="D57" s="295" t="s">
        <v>140</v>
      </c>
      <c r="E57" s="19" t="s">
        <v>19</v>
      </c>
      <c r="F57" s="296">
        <v>31</v>
      </c>
      <c r="G57" s="40"/>
      <c r="H57" s="46"/>
    </row>
    <row r="58" s="2" customFormat="1" ht="16.8" customHeight="1">
      <c r="A58" s="40"/>
      <c r="B58" s="46"/>
      <c r="C58" s="297" t="s">
        <v>482</v>
      </c>
      <c r="D58" s="40"/>
      <c r="E58" s="40"/>
      <c r="F58" s="40"/>
      <c r="G58" s="40"/>
      <c r="H58" s="46"/>
    </row>
    <row r="59" s="2" customFormat="1" ht="16.8" customHeight="1">
      <c r="A59" s="40"/>
      <c r="B59" s="46"/>
      <c r="C59" s="295" t="s">
        <v>145</v>
      </c>
      <c r="D59" s="295" t="s">
        <v>485</v>
      </c>
      <c r="E59" s="19" t="s">
        <v>147</v>
      </c>
      <c r="F59" s="296">
        <v>543.36400000000003</v>
      </c>
      <c r="G59" s="40"/>
      <c r="H59" s="46"/>
    </row>
    <row r="60" s="2" customFormat="1" ht="16.8" customHeight="1">
      <c r="A60" s="40"/>
      <c r="B60" s="46"/>
      <c r="C60" s="295" t="s">
        <v>233</v>
      </c>
      <c r="D60" s="295" t="s">
        <v>496</v>
      </c>
      <c r="E60" s="19" t="s">
        <v>88</v>
      </c>
      <c r="F60" s="296">
        <v>31</v>
      </c>
      <c r="G60" s="40"/>
      <c r="H60" s="46"/>
    </row>
    <row r="61" s="2" customFormat="1" ht="16.8" customHeight="1">
      <c r="A61" s="40"/>
      <c r="B61" s="46"/>
      <c r="C61" s="295" t="s">
        <v>239</v>
      </c>
      <c r="D61" s="295" t="s">
        <v>497</v>
      </c>
      <c r="E61" s="19" t="s">
        <v>88</v>
      </c>
      <c r="F61" s="296">
        <v>31</v>
      </c>
      <c r="G61" s="40"/>
      <c r="H61" s="46"/>
    </row>
    <row r="62" s="2" customFormat="1" ht="16.8" customHeight="1">
      <c r="A62" s="40"/>
      <c r="B62" s="46"/>
      <c r="C62" s="295" t="s">
        <v>252</v>
      </c>
      <c r="D62" s="295" t="s">
        <v>494</v>
      </c>
      <c r="E62" s="19" t="s">
        <v>88</v>
      </c>
      <c r="F62" s="296">
        <v>636</v>
      </c>
      <c r="G62" s="40"/>
      <c r="H62" s="46"/>
    </row>
    <row r="63" s="2" customFormat="1" ht="16.8" customHeight="1">
      <c r="A63" s="40"/>
      <c r="B63" s="46"/>
      <c r="C63" s="295" t="s">
        <v>259</v>
      </c>
      <c r="D63" s="295" t="s">
        <v>498</v>
      </c>
      <c r="E63" s="19" t="s">
        <v>88</v>
      </c>
      <c r="F63" s="296">
        <v>31</v>
      </c>
      <c r="G63" s="40"/>
      <c r="H63" s="46"/>
    </row>
    <row r="64" s="2" customFormat="1" ht="7.44" customHeight="1">
      <c r="A64" s="40"/>
      <c r="B64" s="159"/>
      <c r="C64" s="160"/>
      <c r="D64" s="160"/>
      <c r="E64" s="160"/>
      <c r="F64" s="160"/>
      <c r="G64" s="160"/>
      <c r="H64" s="46"/>
    </row>
    <row r="65" s="2" customFormat="1">
      <c r="A65" s="40"/>
      <c r="B65" s="40"/>
      <c r="C65" s="40"/>
      <c r="D65" s="40"/>
      <c r="E65" s="40"/>
      <c r="F65" s="40"/>
      <c r="G65" s="40"/>
      <c r="H65" s="40"/>
    </row>
  </sheetData>
  <sheetProtection sheet="1" formatColumns="0" formatRows="0" objects="1" scenarios="1" spinCount="100000" saltValue="jy7txet3dH5+GbE0kfecVh8rF0cb7mOoZOVVnE6fVJ5oHedatJYbbMRn/oIBzw6yIv81/aEfnL3QeOdoUuj1Fg==" hashValue="7wDQjKLx4xSg8s2DwyPItWzGsQY0daRgZhvKlPPWZV5ao/YVjzz/COMzJxBjmZ78Ro4Ku8Wj4/yFk6fIfsNmhQ==" algorithmName="SHA-512" password="C771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8" customWidth="1"/>
    <col min="2" max="2" width="1.667969" style="298" customWidth="1"/>
    <col min="3" max="4" width="5" style="298" customWidth="1"/>
    <col min="5" max="5" width="11.66016" style="298" customWidth="1"/>
    <col min="6" max="6" width="9.160156" style="298" customWidth="1"/>
    <col min="7" max="7" width="5" style="298" customWidth="1"/>
    <col min="8" max="8" width="77.83203" style="298" customWidth="1"/>
    <col min="9" max="10" width="20" style="298" customWidth="1"/>
    <col min="11" max="11" width="1.667969" style="298" customWidth="1"/>
  </cols>
  <sheetData>
    <row r="1" s="1" customFormat="1" ht="37.5" customHeight="1"/>
    <row r="2" s="1" customFormat="1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7" customFormat="1" ht="45" customHeight="1">
      <c r="B3" s="302"/>
      <c r="C3" s="303" t="s">
        <v>499</v>
      </c>
      <c r="D3" s="303"/>
      <c r="E3" s="303"/>
      <c r="F3" s="303"/>
      <c r="G3" s="303"/>
      <c r="H3" s="303"/>
      <c r="I3" s="303"/>
      <c r="J3" s="303"/>
      <c r="K3" s="304"/>
    </row>
    <row r="4" s="1" customFormat="1" ht="25.5" customHeight="1">
      <c r="B4" s="305"/>
      <c r="C4" s="306" t="s">
        <v>500</v>
      </c>
      <c r="D4" s="306"/>
      <c r="E4" s="306"/>
      <c r="F4" s="306"/>
      <c r="G4" s="306"/>
      <c r="H4" s="306"/>
      <c r="I4" s="306"/>
      <c r="J4" s="306"/>
      <c r="K4" s="307"/>
    </row>
    <row r="5" s="1" customFormat="1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s="1" customFormat="1" ht="15" customHeight="1">
      <c r="B6" s="305"/>
      <c r="C6" s="309" t="s">
        <v>501</v>
      </c>
      <c r="D6" s="309"/>
      <c r="E6" s="309"/>
      <c r="F6" s="309"/>
      <c r="G6" s="309"/>
      <c r="H6" s="309"/>
      <c r="I6" s="309"/>
      <c r="J6" s="309"/>
      <c r="K6" s="307"/>
    </row>
    <row r="7" s="1" customFormat="1" ht="15" customHeight="1">
      <c r="B7" s="310"/>
      <c r="C7" s="309" t="s">
        <v>502</v>
      </c>
      <c r="D7" s="309"/>
      <c r="E7" s="309"/>
      <c r="F7" s="309"/>
      <c r="G7" s="309"/>
      <c r="H7" s="309"/>
      <c r="I7" s="309"/>
      <c r="J7" s="309"/>
      <c r="K7" s="307"/>
    </row>
    <row r="8" s="1" customFormat="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="1" customFormat="1" ht="15" customHeight="1">
      <c r="B9" s="310"/>
      <c r="C9" s="309" t="s">
        <v>503</v>
      </c>
      <c r="D9" s="309"/>
      <c r="E9" s="309"/>
      <c r="F9" s="309"/>
      <c r="G9" s="309"/>
      <c r="H9" s="309"/>
      <c r="I9" s="309"/>
      <c r="J9" s="309"/>
      <c r="K9" s="307"/>
    </row>
    <row r="10" s="1" customFormat="1" ht="15" customHeight="1">
      <c r="B10" s="310"/>
      <c r="C10" s="309"/>
      <c r="D10" s="309" t="s">
        <v>504</v>
      </c>
      <c r="E10" s="309"/>
      <c r="F10" s="309"/>
      <c r="G10" s="309"/>
      <c r="H10" s="309"/>
      <c r="I10" s="309"/>
      <c r="J10" s="309"/>
      <c r="K10" s="307"/>
    </row>
    <row r="11" s="1" customFormat="1" ht="15" customHeight="1">
      <c r="B11" s="310"/>
      <c r="C11" s="311"/>
      <c r="D11" s="309" t="s">
        <v>505</v>
      </c>
      <c r="E11" s="309"/>
      <c r="F11" s="309"/>
      <c r="G11" s="309"/>
      <c r="H11" s="309"/>
      <c r="I11" s="309"/>
      <c r="J11" s="309"/>
      <c r="K11" s="307"/>
    </row>
    <row r="12" s="1" customFormat="1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s="1" customFormat="1" ht="15" customHeight="1">
      <c r="B13" s="310"/>
      <c r="C13" s="311"/>
      <c r="D13" s="312" t="s">
        <v>506</v>
      </c>
      <c r="E13" s="309"/>
      <c r="F13" s="309"/>
      <c r="G13" s="309"/>
      <c r="H13" s="309"/>
      <c r="I13" s="309"/>
      <c r="J13" s="309"/>
      <c r="K13" s="307"/>
    </row>
    <row r="14" s="1" customFormat="1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s="1" customFormat="1" ht="15" customHeight="1">
      <c r="B15" s="310"/>
      <c r="C15" s="311"/>
      <c r="D15" s="309" t="s">
        <v>507</v>
      </c>
      <c r="E15" s="309"/>
      <c r="F15" s="309"/>
      <c r="G15" s="309"/>
      <c r="H15" s="309"/>
      <c r="I15" s="309"/>
      <c r="J15" s="309"/>
      <c r="K15" s="307"/>
    </row>
    <row r="16" s="1" customFormat="1" ht="15" customHeight="1">
      <c r="B16" s="310"/>
      <c r="C16" s="311"/>
      <c r="D16" s="309" t="s">
        <v>508</v>
      </c>
      <c r="E16" s="309"/>
      <c r="F16" s="309"/>
      <c r="G16" s="309"/>
      <c r="H16" s="309"/>
      <c r="I16" s="309"/>
      <c r="J16" s="309"/>
      <c r="K16" s="307"/>
    </row>
    <row r="17" s="1" customFormat="1" ht="15" customHeight="1">
      <c r="B17" s="310"/>
      <c r="C17" s="311"/>
      <c r="D17" s="309" t="s">
        <v>509</v>
      </c>
      <c r="E17" s="309"/>
      <c r="F17" s="309"/>
      <c r="G17" s="309"/>
      <c r="H17" s="309"/>
      <c r="I17" s="309"/>
      <c r="J17" s="309"/>
      <c r="K17" s="307"/>
    </row>
    <row r="18" s="1" customFormat="1" ht="15" customHeight="1">
      <c r="B18" s="310"/>
      <c r="C18" s="311"/>
      <c r="D18" s="311"/>
      <c r="E18" s="313" t="s">
        <v>80</v>
      </c>
      <c r="F18" s="309" t="s">
        <v>510</v>
      </c>
      <c r="G18" s="309"/>
      <c r="H18" s="309"/>
      <c r="I18" s="309"/>
      <c r="J18" s="309"/>
      <c r="K18" s="307"/>
    </row>
    <row r="19" s="1" customFormat="1" ht="15" customHeight="1">
      <c r="B19" s="310"/>
      <c r="C19" s="311"/>
      <c r="D19" s="311"/>
      <c r="E19" s="313" t="s">
        <v>511</v>
      </c>
      <c r="F19" s="309" t="s">
        <v>512</v>
      </c>
      <c r="G19" s="309"/>
      <c r="H19" s="309"/>
      <c r="I19" s="309"/>
      <c r="J19" s="309"/>
      <c r="K19" s="307"/>
    </row>
    <row r="20" s="1" customFormat="1" ht="15" customHeight="1">
      <c r="B20" s="310"/>
      <c r="C20" s="311"/>
      <c r="D20" s="311"/>
      <c r="E20" s="313" t="s">
        <v>513</v>
      </c>
      <c r="F20" s="309" t="s">
        <v>514</v>
      </c>
      <c r="G20" s="309"/>
      <c r="H20" s="309"/>
      <c r="I20" s="309"/>
      <c r="J20" s="309"/>
      <c r="K20" s="307"/>
    </row>
    <row r="21" s="1" customFormat="1" ht="15" customHeight="1">
      <c r="B21" s="310"/>
      <c r="C21" s="311"/>
      <c r="D21" s="311"/>
      <c r="E21" s="313" t="s">
        <v>515</v>
      </c>
      <c r="F21" s="309" t="s">
        <v>84</v>
      </c>
      <c r="G21" s="309"/>
      <c r="H21" s="309"/>
      <c r="I21" s="309"/>
      <c r="J21" s="309"/>
      <c r="K21" s="307"/>
    </row>
    <row r="22" s="1" customFormat="1" ht="15" customHeight="1">
      <c r="B22" s="310"/>
      <c r="C22" s="311"/>
      <c r="D22" s="311"/>
      <c r="E22" s="313" t="s">
        <v>516</v>
      </c>
      <c r="F22" s="309" t="s">
        <v>517</v>
      </c>
      <c r="G22" s="309"/>
      <c r="H22" s="309"/>
      <c r="I22" s="309"/>
      <c r="J22" s="309"/>
      <c r="K22" s="307"/>
    </row>
    <row r="23" s="1" customFormat="1" ht="15" customHeight="1">
      <c r="B23" s="310"/>
      <c r="C23" s="311"/>
      <c r="D23" s="311"/>
      <c r="E23" s="313" t="s">
        <v>518</v>
      </c>
      <c r="F23" s="309" t="s">
        <v>519</v>
      </c>
      <c r="G23" s="309"/>
      <c r="H23" s="309"/>
      <c r="I23" s="309"/>
      <c r="J23" s="309"/>
      <c r="K23" s="307"/>
    </row>
    <row r="24" s="1" customFormat="1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s="1" customFormat="1" ht="15" customHeight="1">
      <c r="B25" s="310"/>
      <c r="C25" s="309" t="s">
        <v>520</v>
      </c>
      <c r="D25" s="309"/>
      <c r="E25" s="309"/>
      <c r="F25" s="309"/>
      <c r="G25" s="309"/>
      <c r="H25" s="309"/>
      <c r="I25" s="309"/>
      <c r="J25" s="309"/>
      <c r="K25" s="307"/>
    </row>
    <row r="26" s="1" customFormat="1" ht="15" customHeight="1">
      <c r="B26" s="310"/>
      <c r="C26" s="309" t="s">
        <v>521</v>
      </c>
      <c r="D26" s="309"/>
      <c r="E26" s="309"/>
      <c r="F26" s="309"/>
      <c r="G26" s="309"/>
      <c r="H26" s="309"/>
      <c r="I26" s="309"/>
      <c r="J26" s="309"/>
      <c r="K26" s="307"/>
    </row>
    <row r="27" s="1" customFormat="1" ht="15" customHeight="1">
      <c r="B27" s="310"/>
      <c r="C27" s="309"/>
      <c r="D27" s="309" t="s">
        <v>522</v>
      </c>
      <c r="E27" s="309"/>
      <c r="F27" s="309"/>
      <c r="G27" s="309"/>
      <c r="H27" s="309"/>
      <c r="I27" s="309"/>
      <c r="J27" s="309"/>
      <c r="K27" s="307"/>
    </row>
    <row r="28" s="1" customFormat="1" ht="15" customHeight="1">
      <c r="B28" s="310"/>
      <c r="C28" s="311"/>
      <c r="D28" s="309" t="s">
        <v>523</v>
      </c>
      <c r="E28" s="309"/>
      <c r="F28" s="309"/>
      <c r="G28" s="309"/>
      <c r="H28" s="309"/>
      <c r="I28" s="309"/>
      <c r="J28" s="309"/>
      <c r="K28" s="307"/>
    </row>
    <row r="29" s="1" customFormat="1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s="1" customFormat="1" ht="15" customHeight="1">
      <c r="B30" s="310"/>
      <c r="C30" s="311"/>
      <c r="D30" s="309" t="s">
        <v>524</v>
      </c>
      <c r="E30" s="309"/>
      <c r="F30" s="309"/>
      <c r="G30" s="309"/>
      <c r="H30" s="309"/>
      <c r="I30" s="309"/>
      <c r="J30" s="309"/>
      <c r="K30" s="307"/>
    </row>
    <row r="31" s="1" customFormat="1" ht="15" customHeight="1">
      <c r="B31" s="310"/>
      <c r="C31" s="311"/>
      <c r="D31" s="309" t="s">
        <v>525</v>
      </c>
      <c r="E31" s="309"/>
      <c r="F31" s="309"/>
      <c r="G31" s="309"/>
      <c r="H31" s="309"/>
      <c r="I31" s="309"/>
      <c r="J31" s="309"/>
      <c r="K31" s="307"/>
    </row>
    <row r="32" s="1" customFormat="1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s="1" customFormat="1" ht="15" customHeight="1">
      <c r="B33" s="310"/>
      <c r="C33" s="311"/>
      <c r="D33" s="309" t="s">
        <v>526</v>
      </c>
      <c r="E33" s="309"/>
      <c r="F33" s="309"/>
      <c r="G33" s="309"/>
      <c r="H33" s="309"/>
      <c r="I33" s="309"/>
      <c r="J33" s="309"/>
      <c r="K33" s="307"/>
    </row>
    <row r="34" s="1" customFormat="1" ht="15" customHeight="1">
      <c r="B34" s="310"/>
      <c r="C34" s="311"/>
      <c r="D34" s="309" t="s">
        <v>527</v>
      </c>
      <c r="E34" s="309"/>
      <c r="F34" s="309"/>
      <c r="G34" s="309"/>
      <c r="H34" s="309"/>
      <c r="I34" s="309"/>
      <c r="J34" s="309"/>
      <c r="K34" s="307"/>
    </row>
    <row r="35" s="1" customFormat="1" ht="15" customHeight="1">
      <c r="B35" s="310"/>
      <c r="C35" s="311"/>
      <c r="D35" s="309" t="s">
        <v>528</v>
      </c>
      <c r="E35" s="309"/>
      <c r="F35" s="309"/>
      <c r="G35" s="309"/>
      <c r="H35" s="309"/>
      <c r="I35" s="309"/>
      <c r="J35" s="309"/>
      <c r="K35" s="307"/>
    </row>
    <row r="36" s="1" customFormat="1" ht="15" customHeight="1">
      <c r="B36" s="310"/>
      <c r="C36" s="311"/>
      <c r="D36" s="309"/>
      <c r="E36" s="312" t="s">
        <v>115</v>
      </c>
      <c r="F36" s="309"/>
      <c r="G36" s="309" t="s">
        <v>529</v>
      </c>
      <c r="H36" s="309"/>
      <c r="I36" s="309"/>
      <c r="J36" s="309"/>
      <c r="K36" s="307"/>
    </row>
    <row r="37" s="1" customFormat="1" ht="30.75" customHeight="1">
      <c r="B37" s="310"/>
      <c r="C37" s="311"/>
      <c r="D37" s="309"/>
      <c r="E37" s="312" t="s">
        <v>530</v>
      </c>
      <c r="F37" s="309"/>
      <c r="G37" s="309" t="s">
        <v>531</v>
      </c>
      <c r="H37" s="309"/>
      <c r="I37" s="309"/>
      <c r="J37" s="309"/>
      <c r="K37" s="307"/>
    </row>
    <row r="38" s="1" customFormat="1" ht="15" customHeight="1">
      <c r="B38" s="310"/>
      <c r="C38" s="311"/>
      <c r="D38" s="309"/>
      <c r="E38" s="312" t="s">
        <v>54</v>
      </c>
      <c r="F38" s="309"/>
      <c r="G38" s="309" t="s">
        <v>532</v>
      </c>
      <c r="H38" s="309"/>
      <c r="I38" s="309"/>
      <c r="J38" s="309"/>
      <c r="K38" s="307"/>
    </row>
    <row r="39" s="1" customFormat="1" ht="15" customHeight="1">
      <c r="B39" s="310"/>
      <c r="C39" s="311"/>
      <c r="D39" s="309"/>
      <c r="E39" s="312" t="s">
        <v>55</v>
      </c>
      <c r="F39" s="309"/>
      <c r="G39" s="309" t="s">
        <v>533</v>
      </c>
      <c r="H39" s="309"/>
      <c r="I39" s="309"/>
      <c r="J39" s="309"/>
      <c r="K39" s="307"/>
    </row>
    <row r="40" s="1" customFormat="1" ht="15" customHeight="1">
      <c r="B40" s="310"/>
      <c r="C40" s="311"/>
      <c r="D40" s="309"/>
      <c r="E40" s="312" t="s">
        <v>116</v>
      </c>
      <c r="F40" s="309"/>
      <c r="G40" s="309" t="s">
        <v>534</v>
      </c>
      <c r="H40" s="309"/>
      <c r="I40" s="309"/>
      <c r="J40" s="309"/>
      <c r="K40" s="307"/>
    </row>
    <row r="41" s="1" customFormat="1" ht="15" customHeight="1">
      <c r="B41" s="310"/>
      <c r="C41" s="311"/>
      <c r="D41" s="309"/>
      <c r="E41" s="312" t="s">
        <v>117</v>
      </c>
      <c r="F41" s="309"/>
      <c r="G41" s="309" t="s">
        <v>535</v>
      </c>
      <c r="H41" s="309"/>
      <c r="I41" s="309"/>
      <c r="J41" s="309"/>
      <c r="K41" s="307"/>
    </row>
    <row r="42" s="1" customFormat="1" ht="15" customHeight="1">
      <c r="B42" s="310"/>
      <c r="C42" s="311"/>
      <c r="D42" s="309"/>
      <c r="E42" s="312" t="s">
        <v>536</v>
      </c>
      <c r="F42" s="309"/>
      <c r="G42" s="309" t="s">
        <v>537</v>
      </c>
      <c r="H42" s="309"/>
      <c r="I42" s="309"/>
      <c r="J42" s="309"/>
      <c r="K42" s="307"/>
    </row>
    <row r="43" s="1" customFormat="1" ht="15" customHeight="1">
      <c r="B43" s="310"/>
      <c r="C43" s="311"/>
      <c r="D43" s="309"/>
      <c r="E43" s="312"/>
      <c r="F43" s="309"/>
      <c r="G43" s="309" t="s">
        <v>538</v>
      </c>
      <c r="H43" s="309"/>
      <c r="I43" s="309"/>
      <c r="J43" s="309"/>
      <c r="K43" s="307"/>
    </row>
    <row r="44" s="1" customFormat="1" ht="15" customHeight="1">
      <c r="B44" s="310"/>
      <c r="C44" s="311"/>
      <c r="D44" s="309"/>
      <c r="E44" s="312" t="s">
        <v>539</v>
      </c>
      <c r="F44" s="309"/>
      <c r="G44" s="309" t="s">
        <v>540</v>
      </c>
      <c r="H44" s="309"/>
      <c r="I44" s="309"/>
      <c r="J44" s="309"/>
      <c r="K44" s="307"/>
    </row>
    <row r="45" s="1" customFormat="1" ht="15" customHeight="1">
      <c r="B45" s="310"/>
      <c r="C45" s="311"/>
      <c r="D45" s="309"/>
      <c r="E45" s="312" t="s">
        <v>119</v>
      </c>
      <c r="F45" s="309"/>
      <c r="G45" s="309" t="s">
        <v>541</v>
      </c>
      <c r="H45" s="309"/>
      <c r="I45" s="309"/>
      <c r="J45" s="309"/>
      <c r="K45" s="307"/>
    </row>
    <row r="46" s="1" customFormat="1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s="1" customFormat="1" ht="15" customHeight="1">
      <c r="B47" s="310"/>
      <c r="C47" s="311"/>
      <c r="D47" s="309" t="s">
        <v>542</v>
      </c>
      <c r="E47" s="309"/>
      <c r="F47" s="309"/>
      <c r="G47" s="309"/>
      <c r="H47" s="309"/>
      <c r="I47" s="309"/>
      <c r="J47" s="309"/>
      <c r="K47" s="307"/>
    </row>
    <row r="48" s="1" customFormat="1" ht="15" customHeight="1">
      <c r="B48" s="310"/>
      <c r="C48" s="311"/>
      <c r="D48" s="311"/>
      <c r="E48" s="309" t="s">
        <v>543</v>
      </c>
      <c r="F48" s="309"/>
      <c r="G48" s="309"/>
      <c r="H48" s="309"/>
      <c r="I48" s="309"/>
      <c r="J48" s="309"/>
      <c r="K48" s="307"/>
    </row>
    <row r="49" s="1" customFormat="1" ht="15" customHeight="1">
      <c r="B49" s="310"/>
      <c r="C49" s="311"/>
      <c r="D49" s="311"/>
      <c r="E49" s="309" t="s">
        <v>544</v>
      </c>
      <c r="F49" s="309"/>
      <c r="G49" s="309"/>
      <c r="H49" s="309"/>
      <c r="I49" s="309"/>
      <c r="J49" s="309"/>
      <c r="K49" s="307"/>
    </row>
    <row r="50" s="1" customFormat="1" ht="15" customHeight="1">
      <c r="B50" s="310"/>
      <c r="C50" s="311"/>
      <c r="D50" s="311"/>
      <c r="E50" s="309" t="s">
        <v>545</v>
      </c>
      <c r="F50" s="309"/>
      <c r="G50" s="309"/>
      <c r="H50" s="309"/>
      <c r="I50" s="309"/>
      <c r="J50" s="309"/>
      <c r="K50" s="307"/>
    </row>
    <row r="51" s="1" customFormat="1" ht="15" customHeight="1">
      <c r="B51" s="310"/>
      <c r="C51" s="311"/>
      <c r="D51" s="309" t="s">
        <v>546</v>
      </c>
      <c r="E51" s="309"/>
      <c r="F51" s="309"/>
      <c r="G51" s="309"/>
      <c r="H51" s="309"/>
      <c r="I51" s="309"/>
      <c r="J51" s="309"/>
      <c r="K51" s="307"/>
    </row>
    <row r="52" s="1" customFormat="1" ht="25.5" customHeight="1">
      <c r="B52" s="305"/>
      <c r="C52" s="306" t="s">
        <v>547</v>
      </c>
      <c r="D52" s="306"/>
      <c r="E52" s="306"/>
      <c r="F52" s="306"/>
      <c r="G52" s="306"/>
      <c r="H52" s="306"/>
      <c r="I52" s="306"/>
      <c r="J52" s="306"/>
      <c r="K52" s="307"/>
    </row>
    <row r="53" s="1" customFormat="1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s="1" customFormat="1" ht="15" customHeight="1">
      <c r="B54" s="305"/>
      <c r="C54" s="309" t="s">
        <v>548</v>
      </c>
      <c r="D54" s="309"/>
      <c r="E54" s="309"/>
      <c r="F54" s="309"/>
      <c r="G54" s="309"/>
      <c r="H54" s="309"/>
      <c r="I54" s="309"/>
      <c r="J54" s="309"/>
      <c r="K54" s="307"/>
    </row>
    <row r="55" s="1" customFormat="1" ht="15" customHeight="1">
      <c r="B55" s="305"/>
      <c r="C55" s="309" t="s">
        <v>549</v>
      </c>
      <c r="D55" s="309"/>
      <c r="E55" s="309"/>
      <c r="F55" s="309"/>
      <c r="G55" s="309"/>
      <c r="H55" s="309"/>
      <c r="I55" s="309"/>
      <c r="J55" s="309"/>
      <c r="K55" s="307"/>
    </row>
    <row r="56" s="1" customFormat="1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s="1" customFormat="1" ht="15" customHeight="1">
      <c r="B57" s="305"/>
      <c r="C57" s="309" t="s">
        <v>550</v>
      </c>
      <c r="D57" s="309"/>
      <c r="E57" s="309"/>
      <c r="F57" s="309"/>
      <c r="G57" s="309"/>
      <c r="H57" s="309"/>
      <c r="I57" s="309"/>
      <c r="J57" s="309"/>
      <c r="K57" s="307"/>
    </row>
    <row r="58" s="1" customFormat="1" ht="15" customHeight="1">
      <c r="B58" s="305"/>
      <c r="C58" s="311"/>
      <c r="D58" s="309" t="s">
        <v>551</v>
      </c>
      <c r="E58" s="309"/>
      <c r="F58" s="309"/>
      <c r="G58" s="309"/>
      <c r="H58" s="309"/>
      <c r="I58" s="309"/>
      <c r="J58" s="309"/>
      <c r="K58" s="307"/>
    </row>
    <row r="59" s="1" customFormat="1" ht="15" customHeight="1">
      <c r="B59" s="305"/>
      <c r="C59" s="311"/>
      <c r="D59" s="309" t="s">
        <v>552</v>
      </c>
      <c r="E59" s="309"/>
      <c r="F59" s="309"/>
      <c r="G59" s="309"/>
      <c r="H59" s="309"/>
      <c r="I59" s="309"/>
      <c r="J59" s="309"/>
      <c r="K59" s="307"/>
    </row>
    <row r="60" s="1" customFormat="1" ht="15" customHeight="1">
      <c r="B60" s="305"/>
      <c r="C60" s="311"/>
      <c r="D60" s="309" t="s">
        <v>553</v>
      </c>
      <c r="E60" s="309"/>
      <c r="F60" s="309"/>
      <c r="G60" s="309"/>
      <c r="H60" s="309"/>
      <c r="I60" s="309"/>
      <c r="J60" s="309"/>
      <c r="K60" s="307"/>
    </row>
    <row r="61" s="1" customFormat="1" ht="15" customHeight="1">
      <c r="B61" s="305"/>
      <c r="C61" s="311"/>
      <c r="D61" s="309" t="s">
        <v>554</v>
      </c>
      <c r="E61" s="309"/>
      <c r="F61" s="309"/>
      <c r="G61" s="309"/>
      <c r="H61" s="309"/>
      <c r="I61" s="309"/>
      <c r="J61" s="309"/>
      <c r="K61" s="307"/>
    </row>
    <row r="62" s="1" customFormat="1" ht="15" customHeight="1">
      <c r="B62" s="305"/>
      <c r="C62" s="311"/>
      <c r="D62" s="314" t="s">
        <v>555</v>
      </c>
      <c r="E62" s="314"/>
      <c r="F62" s="314"/>
      <c r="G62" s="314"/>
      <c r="H62" s="314"/>
      <c r="I62" s="314"/>
      <c r="J62" s="314"/>
      <c r="K62" s="307"/>
    </row>
    <row r="63" s="1" customFormat="1" ht="15" customHeight="1">
      <c r="B63" s="305"/>
      <c r="C63" s="311"/>
      <c r="D63" s="309" t="s">
        <v>556</v>
      </c>
      <c r="E63" s="309"/>
      <c r="F63" s="309"/>
      <c r="G63" s="309"/>
      <c r="H63" s="309"/>
      <c r="I63" s="309"/>
      <c r="J63" s="309"/>
      <c r="K63" s="307"/>
    </row>
    <row r="64" s="1" customFormat="1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s="1" customFormat="1" ht="15" customHeight="1">
      <c r="B65" s="305"/>
      <c r="C65" s="311"/>
      <c r="D65" s="309" t="s">
        <v>557</v>
      </c>
      <c r="E65" s="309"/>
      <c r="F65" s="309"/>
      <c r="G65" s="309"/>
      <c r="H65" s="309"/>
      <c r="I65" s="309"/>
      <c r="J65" s="309"/>
      <c r="K65" s="307"/>
    </row>
    <row r="66" s="1" customFormat="1" ht="15" customHeight="1">
      <c r="B66" s="305"/>
      <c r="C66" s="311"/>
      <c r="D66" s="314" t="s">
        <v>558</v>
      </c>
      <c r="E66" s="314"/>
      <c r="F66" s="314"/>
      <c r="G66" s="314"/>
      <c r="H66" s="314"/>
      <c r="I66" s="314"/>
      <c r="J66" s="314"/>
      <c r="K66" s="307"/>
    </row>
    <row r="67" s="1" customFormat="1" ht="15" customHeight="1">
      <c r="B67" s="305"/>
      <c r="C67" s="311"/>
      <c r="D67" s="309" t="s">
        <v>559</v>
      </c>
      <c r="E67" s="309"/>
      <c r="F67" s="309"/>
      <c r="G67" s="309"/>
      <c r="H67" s="309"/>
      <c r="I67" s="309"/>
      <c r="J67" s="309"/>
      <c r="K67" s="307"/>
    </row>
    <row r="68" s="1" customFormat="1" ht="15" customHeight="1">
      <c r="B68" s="305"/>
      <c r="C68" s="311"/>
      <c r="D68" s="309" t="s">
        <v>560</v>
      </c>
      <c r="E68" s="309"/>
      <c r="F68" s="309"/>
      <c r="G68" s="309"/>
      <c r="H68" s="309"/>
      <c r="I68" s="309"/>
      <c r="J68" s="309"/>
      <c r="K68" s="307"/>
    </row>
    <row r="69" s="1" customFormat="1" ht="15" customHeight="1">
      <c r="B69" s="305"/>
      <c r="C69" s="311"/>
      <c r="D69" s="309" t="s">
        <v>561</v>
      </c>
      <c r="E69" s="309"/>
      <c r="F69" s="309"/>
      <c r="G69" s="309"/>
      <c r="H69" s="309"/>
      <c r="I69" s="309"/>
      <c r="J69" s="309"/>
      <c r="K69" s="307"/>
    </row>
    <row r="70" s="1" customFormat="1" ht="15" customHeight="1">
      <c r="B70" s="305"/>
      <c r="C70" s="311"/>
      <c r="D70" s="309" t="s">
        <v>562</v>
      </c>
      <c r="E70" s="309"/>
      <c r="F70" s="309"/>
      <c r="G70" s="309"/>
      <c r="H70" s="309"/>
      <c r="I70" s="309"/>
      <c r="J70" s="309"/>
      <c r="K70" s="307"/>
    </row>
    <row r="71" s="1" customFormat="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s="1" customFormat="1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s="1" customFormat="1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s="1" customFormat="1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s="1" customFormat="1" ht="45" customHeight="1">
      <c r="B75" s="324"/>
      <c r="C75" s="325" t="s">
        <v>563</v>
      </c>
      <c r="D75" s="325"/>
      <c r="E75" s="325"/>
      <c r="F75" s="325"/>
      <c r="G75" s="325"/>
      <c r="H75" s="325"/>
      <c r="I75" s="325"/>
      <c r="J75" s="325"/>
      <c r="K75" s="326"/>
    </row>
    <row r="76" s="1" customFormat="1" ht="17.25" customHeight="1">
      <c r="B76" s="324"/>
      <c r="C76" s="327" t="s">
        <v>564</v>
      </c>
      <c r="D76" s="327"/>
      <c r="E76" s="327"/>
      <c r="F76" s="327" t="s">
        <v>565</v>
      </c>
      <c r="G76" s="328"/>
      <c r="H76" s="327" t="s">
        <v>55</v>
      </c>
      <c r="I76" s="327" t="s">
        <v>58</v>
      </c>
      <c r="J76" s="327" t="s">
        <v>566</v>
      </c>
      <c r="K76" s="326"/>
    </row>
    <row r="77" s="1" customFormat="1" ht="17.25" customHeight="1">
      <c r="B77" s="324"/>
      <c r="C77" s="329" t="s">
        <v>567</v>
      </c>
      <c r="D77" s="329"/>
      <c r="E77" s="329"/>
      <c r="F77" s="330" t="s">
        <v>568</v>
      </c>
      <c r="G77" s="331"/>
      <c r="H77" s="329"/>
      <c r="I77" s="329"/>
      <c r="J77" s="329" t="s">
        <v>569</v>
      </c>
      <c r="K77" s="326"/>
    </row>
    <row r="78" s="1" customFormat="1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s="1" customFormat="1" ht="15" customHeight="1">
      <c r="B79" s="324"/>
      <c r="C79" s="312" t="s">
        <v>54</v>
      </c>
      <c r="D79" s="334"/>
      <c r="E79" s="334"/>
      <c r="F79" s="335" t="s">
        <v>570</v>
      </c>
      <c r="G79" s="336"/>
      <c r="H79" s="312" t="s">
        <v>571</v>
      </c>
      <c r="I79" s="312" t="s">
        <v>572</v>
      </c>
      <c r="J79" s="312">
        <v>20</v>
      </c>
      <c r="K79" s="326"/>
    </row>
    <row r="80" s="1" customFormat="1" ht="15" customHeight="1">
      <c r="B80" s="324"/>
      <c r="C80" s="312" t="s">
        <v>573</v>
      </c>
      <c r="D80" s="312"/>
      <c r="E80" s="312"/>
      <c r="F80" s="335" t="s">
        <v>570</v>
      </c>
      <c r="G80" s="336"/>
      <c r="H80" s="312" t="s">
        <v>574</v>
      </c>
      <c r="I80" s="312" t="s">
        <v>572</v>
      </c>
      <c r="J80" s="312">
        <v>120</v>
      </c>
      <c r="K80" s="326"/>
    </row>
    <row r="81" s="1" customFormat="1" ht="15" customHeight="1">
      <c r="B81" s="337"/>
      <c r="C81" s="312" t="s">
        <v>575</v>
      </c>
      <c r="D81" s="312"/>
      <c r="E81" s="312"/>
      <c r="F81" s="335" t="s">
        <v>576</v>
      </c>
      <c r="G81" s="336"/>
      <c r="H81" s="312" t="s">
        <v>577</v>
      </c>
      <c r="I81" s="312" t="s">
        <v>572</v>
      </c>
      <c r="J81" s="312">
        <v>50</v>
      </c>
      <c r="K81" s="326"/>
    </row>
    <row r="82" s="1" customFormat="1" ht="15" customHeight="1">
      <c r="B82" s="337"/>
      <c r="C82" s="312" t="s">
        <v>578</v>
      </c>
      <c r="D82" s="312"/>
      <c r="E82" s="312"/>
      <c r="F82" s="335" t="s">
        <v>570</v>
      </c>
      <c r="G82" s="336"/>
      <c r="H82" s="312" t="s">
        <v>579</v>
      </c>
      <c r="I82" s="312" t="s">
        <v>580</v>
      </c>
      <c r="J82" s="312"/>
      <c r="K82" s="326"/>
    </row>
    <row r="83" s="1" customFormat="1" ht="15" customHeight="1">
      <c r="B83" s="337"/>
      <c r="C83" s="338" t="s">
        <v>581</v>
      </c>
      <c r="D83" s="338"/>
      <c r="E83" s="338"/>
      <c r="F83" s="339" t="s">
        <v>576</v>
      </c>
      <c r="G83" s="338"/>
      <c r="H83" s="338" t="s">
        <v>582</v>
      </c>
      <c r="I83" s="338" t="s">
        <v>572</v>
      </c>
      <c r="J83" s="338">
        <v>15</v>
      </c>
      <c r="K83" s="326"/>
    </row>
    <row r="84" s="1" customFormat="1" ht="15" customHeight="1">
      <c r="B84" s="337"/>
      <c r="C84" s="338" t="s">
        <v>583</v>
      </c>
      <c r="D84" s="338"/>
      <c r="E84" s="338"/>
      <c r="F84" s="339" t="s">
        <v>576</v>
      </c>
      <c r="G84" s="338"/>
      <c r="H84" s="338" t="s">
        <v>584</v>
      </c>
      <c r="I84" s="338" t="s">
        <v>572</v>
      </c>
      <c r="J84" s="338">
        <v>15</v>
      </c>
      <c r="K84" s="326"/>
    </row>
    <row r="85" s="1" customFormat="1" ht="15" customHeight="1">
      <c r="B85" s="337"/>
      <c r="C85" s="338" t="s">
        <v>585</v>
      </c>
      <c r="D85" s="338"/>
      <c r="E85" s="338"/>
      <c r="F85" s="339" t="s">
        <v>576</v>
      </c>
      <c r="G85" s="338"/>
      <c r="H85" s="338" t="s">
        <v>586</v>
      </c>
      <c r="I85" s="338" t="s">
        <v>572</v>
      </c>
      <c r="J85" s="338">
        <v>20</v>
      </c>
      <c r="K85" s="326"/>
    </row>
    <row r="86" s="1" customFormat="1" ht="15" customHeight="1">
      <c r="B86" s="337"/>
      <c r="C86" s="338" t="s">
        <v>587</v>
      </c>
      <c r="D86" s="338"/>
      <c r="E86" s="338"/>
      <c r="F86" s="339" t="s">
        <v>576</v>
      </c>
      <c r="G86" s="338"/>
      <c r="H86" s="338" t="s">
        <v>588</v>
      </c>
      <c r="I86" s="338" t="s">
        <v>572</v>
      </c>
      <c r="J86" s="338">
        <v>20</v>
      </c>
      <c r="K86" s="326"/>
    </row>
    <row r="87" s="1" customFormat="1" ht="15" customHeight="1">
      <c r="B87" s="337"/>
      <c r="C87" s="312" t="s">
        <v>589</v>
      </c>
      <c r="D87" s="312"/>
      <c r="E87" s="312"/>
      <c r="F87" s="335" t="s">
        <v>576</v>
      </c>
      <c r="G87" s="336"/>
      <c r="H87" s="312" t="s">
        <v>590</v>
      </c>
      <c r="I87" s="312" t="s">
        <v>572</v>
      </c>
      <c r="J87" s="312">
        <v>50</v>
      </c>
      <c r="K87" s="326"/>
    </row>
    <row r="88" s="1" customFormat="1" ht="15" customHeight="1">
      <c r="B88" s="337"/>
      <c r="C88" s="312" t="s">
        <v>591</v>
      </c>
      <c r="D88" s="312"/>
      <c r="E88" s="312"/>
      <c r="F88" s="335" t="s">
        <v>576</v>
      </c>
      <c r="G88" s="336"/>
      <c r="H88" s="312" t="s">
        <v>592</v>
      </c>
      <c r="I88" s="312" t="s">
        <v>572</v>
      </c>
      <c r="J88" s="312">
        <v>20</v>
      </c>
      <c r="K88" s="326"/>
    </row>
    <row r="89" s="1" customFormat="1" ht="15" customHeight="1">
      <c r="B89" s="337"/>
      <c r="C89" s="312" t="s">
        <v>593</v>
      </c>
      <c r="D89" s="312"/>
      <c r="E89" s="312"/>
      <c r="F89" s="335" t="s">
        <v>576</v>
      </c>
      <c r="G89" s="336"/>
      <c r="H89" s="312" t="s">
        <v>594</v>
      </c>
      <c r="I89" s="312" t="s">
        <v>572</v>
      </c>
      <c r="J89" s="312">
        <v>20</v>
      </c>
      <c r="K89" s="326"/>
    </row>
    <row r="90" s="1" customFormat="1" ht="15" customHeight="1">
      <c r="B90" s="337"/>
      <c r="C90" s="312" t="s">
        <v>595</v>
      </c>
      <c r="D90" s="312"/>
      <c r="E90" s="312"/>
      <c r="F90" s="335" t="s">
        <v>576</v>
      </c>
      <c r="G90" s="336"/>
      <c r="H90" s="312" t="s">
        <v>596</v>
      </c>
      <c r="I90" s="312" t="s">
        <v>572</v>
      </c>
      <c r="J90" s="312">
        <v>50</v>
      </c>
      <c r="K90" s="326"/>
    </row>
    <row r="91" s="1" customFormat="1" ht="15" customHeight="1">
      <c r="B91" s="337"/>
      <c r="C91" s="312" t="s">
        <v>597</v>
      </c>
      <c r="D91" s="312"/>
      <c r="E91" s="312"/>
      <c r="F91" s="335" t="s">
        <v>576</v>
      </c>
      <c r="G91" s="336"/>
      <c r="H91" s="312" t="s">
        <v>597</v>
      </c>
      <c r="I91" s="312" t="s">
        <v>572</v>
      </c>
      <c r="J91" s="312">
        <v>50</v>
      </c>
      <c r="K91" s="326"/>
    </row>
    <row r="92" s="1" customFormat="1" ht="15" customHeight="1">
      <c r="B92" s="337"/>
      <c r="C92" s="312" t="s">
        <v>598</v>
      </c>
      <c r="D92" s="312"/>
      <c r="E92" s="312"/>
      <c r="F92" s="335" t="s">
        <v>576</v>
      </c>
      <c r="G92" s="336"/>
      <c r="H92" s="312" t="s">
        <v>599</v>
      </c>
      <c r="I92" s="312" t="s">
        <v>572</v>
      </c>
      <c r="J92" s="312">
        <v>255</v>
      </c>
      <c r="K92" s="326"/>
    </row>
    <row r="93" s="1" customFormat="1" ht="15" customHeight="1">
      <c r="B93" s="337"/>
      <c r="C93" s="312" t="s">
        <v>600</v>
      </c>
      <c r="D93" s="312"/>
      <c r="E93" s="312"/>
      <c r="F93" s="335" t="s">
        <v>570</v>
      </c>
      <c r="G93" s="336"/>
      <c r="H93" s="312" t="s">
        <v>601</v>
      </c>
      <c r="I93" s="312" t="s">
        <v>602</v>
      </c>
      <c r="J93" s="312"/>
      <c r="K93" s="326"/>
    </row>
    <row r="94" s="1" customFormat="1" ht="15" customHeight="1">
      <c r="B94" s="337"/>
      <c r="C94" s="312" t="s">
        <v>603</v>
      </c>
      <c r="D94" s="312"/>
      <c r="E94" s="312"/>
      <c r="F94" s="335" t="s">
        <v>570</v>
      </c>
      <c r="G94" s="336"/>
      <c r="H94" s="312" t="s">
        <v>604</v>
      </c>
      <c r="I94" s="312" t="s">
        <v>605</v>
      </c>
      <c r="J94" s="312"/>
      <c r="K94" s="326"/>
    </row>
    <row r="95" s="1" customFormat="1" ht="15" customHeight="1">
      <c r="B95" s="337"/>
      <c r="C95" s="312" t="s">
        <v>606</v>
      </c>
      <c r="D95" s="312"/>
      <c r="E95" s="312"/>
      <c r="F95" s="335" t="s">
        <v>570</v>
      </c>
      <c r="G95" s="336"/>
      <c r="H95" s="312" t="s">
        <v>606</v>
      </c>
      <c r="I95" s="312" t="s">
        <v>605</v>
      </c>
      <c r="J95" s="312"/>
      <c r="K95" s="326"/>
    </row>
    <row r="96" s="1" customFormat="1" ht="15" customHeight="1">
      <c r="B96" s="337"/>
      <c r="C96" s="312" t="s">
        <v>39</v>
      </c>
      <c r="D96" s="312"/>
      <c r="E96" s="312"/>
      <c r="F96" s="335" t="s">
        <v>570</v>
      </c>
      <c r="G96" s="336"/>
      <c r="H96" s="312" t="s">
        <v>607</v>
      </c>
      <c r="I96" s="312" t="s">
        <v>605</v>
      </c>
      <c r="J96" s="312"/>
      <c r="K96" s="326"/>
    </row>
    <row r="97" s="1" customFormat="1" ht="15" customHeight="1">
      <c r="B97" s="337"/>
      <c r="C97" s="312" t="s">
        <v>49</v>
      </c>
      <c r="D97" s="312"/>
      <c r="E97" s="312"/>
      <c r="F97" s="335" t="s">
        <v>570</v>
      </c>
      <c r="G97" s="336"/>
      <c r="H97" s="312" t="s">
        <v>608</v>
      </c>
      <c r="I97" s="312" t="s">
        <v>605</v>
      </c>
      <c r="J97" s="312"/>
      <c r="K97" s="326"/>
    </row>
    <row r="98" s="1" customFormat="1" ht="15" customHeight="1">
      <c r="B98" s="340"/>
      <c r="C98" s="341"/>
      <c r="D98" s="341"/>
      <c r="E98" s="341"/>
      <c r="F98" s="341"/>
      <c r="G98" s="341"/>
      <c r="H98" s="341"/>
      <c r="I98" s="341"/>
      <c r="J98" s="341"/>
      <c r="K98" s="342"/>
    </row>
    <row r="99" s="1" customFormat="1" ht="18.75" customHeight="1">
      <c r="B99" s="343"/>
      <c r="C99" s="344"/>
      <c r="D99" s="344"/>
      <c r="E99" s="344"/>
      <c r="F99" s="344"/>
      <c r="G99" s="344"/>
      <c r="H99" s="344"/>
      <c r="I99" s="344"/>
      <c r="J99" s="344"/>
      <c r="K99" s="343"/>
    </row>
    <row r="100" s="1" customFormat="1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s="1" customFormat="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s="1" customFormat="1" ht="45" customHeight="1">
      <c r="B102" s="324"/>
      <c r="C102" s="325" t="s">
        <v>609</v>
      </c>
      <c r="D102" s="325"/>
      <c r="E102" s="325"/>
      <c r="F102" s="325"/>
      <c r="G102" s="325"/>
      <c r="H102" s="325"/>
      <c r="I102" s="325"/>
      <c r="J102" s="325"/>
      <c r="K102" s="326"/>
    </row>
    <row r="103" s="1" customFormat="1" ht="17.25" customHeight="1">
      <c r="B103" s="324"/>
      <c r="C103" s="327" t="s">
        <v>564</v>
      </c>
      <c r="D103" s="327"/>
      <c r="E103" s="327"/>
      <c r="F103" s="327" t="s">
        <v>565</v>
      </c>
      <c r="G103" s="328"/>
      <c r="H103" s="327" t="s">
        <v>55</v>
      </c>
      <c r="I103" s="327" t="s">
        <v>58</v>
      </c>
      <c r="J103" s="327" t="s">
        <v>566</v>
      </c>
      <c r="K103" s="326"/>
    </row>
    <row r="104" s="1" customFormat="1" ht="17.25" customHeight="1">
      <c r="B104" s="324"/>
      <c r="C104" s="329" t="s">
        <v>567</v>
      </c>
      <c r="D104" s="329"/>
      <c r="E104" s="329"/>
      <c r="F104" s="330" t="s">
        <v>568</v>
      </c>
      <c r="G104" s="331"/>
      <c r="H104" s="329"/>
      <c r="I104" s="329"/>
      <c r="J104" s="329" t="s">
        <v>569</v>
      </c>
      <c r="K104" s="326"/>
    </row>
    <row r="105" s="1" customFormat="1" ht="5.25" customHeight="1">
      <c r="B105" s="324"/>
      <c r="C105" s="327"/>
      <c r="D105" s="327"/>
      <c r="E105" s="327"/>
      <c r="F105" s="327"/>
      <c r="G105" s="345"/>
      <c r="H105" s="327"/>
      <c r="I105" s="327"/>
      <c r="J105" s="327"/>
      <c r="K105" s="326"/>
    </row>
    <row r="106" s="1" customFormat="1" ht="15" customHeight="1">
      <c r="B106" s="324"/>
      <c r="C106" s="312" t="s">
        <v>54</v>
      </c>
      <c r="D106" s="334"/>
      <c r="E106" s="334"/>
      <c r="F106" s="335" t="s">
        <v>570</v>
      </c>
      <c r="G106" s="312"/>
      <c r="H106" s="312" t="s">
        <v>610</v>
      </c>
      <c r="I106" s="312" t="s">
        <v>572</v>
      </c>
      <c r="J106" s="312">
        <v>20</v>
      </c>
      <c r="K106" s="326"/>
    </row>
    <row r="107" s="1" customFormat="1" ht="15" customHeight="1">
      <c r="B107" s="324"/>
      <c r="C107" s="312" t="s">
        <v>573</v>
      </c>
      <c r="D107" s="312"/>
      <c r="E107" s="312"/>
      <c r="F107" s="335" t="s">
        <v>570</v>
      </c>
      <c r="G107" s="312"/>
      <c r="H107" s="312" t="s">
        <v>610</v>
      </c>
      <c r="I107" s="312" t="s">
        <v>572</v>
      </c>
      <c r="J107" s="312">
        <v>120</v>
      </c>
      <c r="K107" s="326"/>
    </row>
    <row r="108" s="1" customFormat="1" ht="15" customHeight="1">
      <c r="B108" s="337"/>
      <c r="C108" s="312" t="s">
        <v>575</v>
      </c>
      <c r="D108" s="312"/>
      <c r="E108" s="312"/>
      <c r="F108" s="335" t="s">
        <v>576</v>
      </c>
      <c r="G108" s="312"/>
      <c r="H108" s="312" t="s">
        <v>610</v>
      </c>
      <c r="I108" s="312" t="s">
        <v>572</v>
      </c>
      <c r="J108" s="312">
        <v>50</v>
      </c>
      <c r="K108" s="326"/>
    </row>
    <row r="109" s="1" customFormat="1" ht="15" customHeight="1">
      <c r="B109" s="337"/>
      <c r="C109" s="312" t="s">
        <v>578</v>
      </c>
      <c r="D109" s="312"/>
      <c r="E109" s="312"/>
      <c r="F109" s="335" t="s">
        <v>570</v>
      </c>
      <c r="G109" s="312"/>
      <c r="H109" s="312" t="s">
        <v>610</v>
      </c>
      <c r="I109" s="312" t="s">
        <v>580</v>
      </c>
      <c r="J109" s="312"/>
      <c r="K109" s="326"/>
    </row>
    <row r="110" s="1" customFormat="1" ht="15" customHeight="1">
      <c r="B110" s="337"/>
      <c r="C110" s="312" t="s">
        <v>589</v>
      </c>
      <c r="D110" s="312"/>
      <c r="E110" s="312"/>
      <c r="F110" s="335" t="s">
        <v>576</v>
      </c>
      <c r="G110" s="312"/>
      <c r="H110" s="312" t="s">
        <v>610</v>
      </c>
      <c r="I110" s="312" t="s">
        <v>572</v>
      </c>
      <c r="J110" s="312">
        <v>50</v>
      </c>
      <c r="K110" s="326"/>
    </row>
    <row r="111" s="1" customFormat="1" ht="15" customHeight="1">
      <c r="B111" s="337"/>
      <c r="C111" s="312" t="s">
        <v>597</v>
      </c>
      <c r="D111" s="312"/>
      <c r="E111" s="312"/>
      <c r="F111" s="335" t="s">
        <v>576</v>
      </c>
      <c r="G111" s="312"/>
      <c r="H111" s="312" t="s">
        <v>610</v>
      </c>
      <c r="I111" s="312" t="s">
        <v>572</v>
      </c>
      <c r="J111" s="312">
        <v>50</v>
      </c>
      <c r="K111" s="326"/>
    </row>
    <row r="112" s="1" customFormat="1" ht="15" customHeight="1">
      <c r="B112" s="337"/>
      <c r="C112" s="312" t="s">
        <v>595</v>
      </c>
      <c r="D112" s="312"/>
      <c r="E112" s="312"/>
      <c r="F112" s="335" t="s">
        <v>576</v>
      </c>
      <c r="G112" s="312"/>
      <c r="H112" s="312" t="s">
        <v>610</v>
      </c>
      <c r="I112" s="312" t="s">
        <v>572</v>
      </c>
      <c r="J112" s="312">
        <v>50</v>
      </c>
      <c r="K112" s="326"/>
    </row>
    <row r="113" s="1" customFormat="1" ht="15" customHeight="1">
      <c r="B113" s="337"/>
      <c r="C113" s="312" t="s">
        <v>54</v>
      </c>
      <c r="D113" s="312"/>
      <c r="E113" s="312"/>
      <c r="F113" s="335" t="s">
        <v>570</v>
      </c>
      <c r="G113" s="312"/>
      <c r="H113" s="312" t="s">
        <v>611</v>
      </c>
      <c r="I113" s="312" t="s">
        <v>572</v>
      </c>
      <c r="J113" s="312">
        <v>20</v>
      </c>
      <c r="K113" s="326"/>
    </row>
    <row r="114" s="1" customFormat="1" ht="15" customHeight="1">
      <c r="B114" s="337"/>
      <c r="C114" s="312" t="s">
        <v>612</v>
      </c>
      <c r="D114" s="312"/>
      <c r="E114" s="312"/>
      <c r="F114" s="335" t="s">
        <v>570</v>
      </c>
      <c r="G114" s="312"/>
      <c r="H114" s="312" t="s">
        <v>613</v>
      </c>
      <c r="I114" s="312" t="s">
        <v>572</v>
      </c>
      <c r="J114" s="312">
        <v>120</v>
      </c>
      <c r="K114" s="326"/>
    </row>
    <row r="115" s="1" customFormat="1" ht="15" customHeight="1">
      <c r="B115" s="337"/>
      <c r="C115" s="312" t="s">
        <v>39</v>
      </c>
      <c r="D115" s="312"/>
      <c r="E115" s="312"/>
      <c r="F115" s="335" t="s">
        <v>570</v>
      </c>
      <c r="G115" s="312"/>
      <c r="H115" s="312" t="s">
        <v>614</v>
      </c>
      <c r="I115" s="312" t="s">
        <v>605</v>
      </c>
      <c r="J115" s="312"/>
      <c r="K115" s="326"/>
    </row>
    <row r="116" s="1" customFormat="1" ht="15" customHeight="1">
      <c r="B116" s="337"/>
      <c r="C116" s="312" t="s">
        <v>49</v>
      </c>
      <c r="D116" s="312"/>
      <c r="E116" s="312"/>
      <c r="F116" s="335" t="s">
        <v>570</v>
      </c>
      <c r="G116" s="312"/>
      <c r="H116" s="312" t="s">
        <v>615</v>
      </c>
      <c r="I116" s="312" t="s">
        <v>605</v>
      </c>
      <c r="J116" s="312"/>
      <c r="K116" s="326"/>
    </row>
    <row r="117" s="1" customFormat="1" ht="15" customHeight="1">
      <c r="B117" s="337"/>
      <c r="C117" s="312" t="s">
        <v>58</v>
      </c>
      <c r="D117" s="312"/>
      <c r="E117" s="312"/>
      <c r="F117" s="335" t="s">
        <v>570</v>
      </c>
      <c r="G117" s="312"/>
      <c r="H117" s="312" t="s">
        <v>616</v>
      </c>
      <c r="I117" s="312" t="s">
        <v>617</v>
      </c>
      <c r="J117" s="312"/>
      <c r="K117" s="326"/>
    </row>
    <row r="118" s="1" customFormat="1" ht="15" customHeight="1">
      <c r="B118" s="340"/>
      <c r="C118" s="346"/>
      <c r="D118" s="346"/>
      <c r="E118" s="346"/>
      <c r="F118" s="346"/>
      <c r="G118" s="346"/>
      <c r="H118" s="346"/>
      <c r="I118" s="346"/>
      <c r="J118" s="346"/>
      <c r="K118" s="342"/>
    </row>
    <row r="119" s="1" customFormat="1" ht="18.75" customHeight="1">
      <c r="B119" s="347"/>
      <c r="C119" s="348"/>
      <c r="D119" s="348"/>
      <c r="E119" s="348"/>
      <c r="F119" s="349"/>
      <c r="G119" s="348"/>
      <c r="H119" s="348"/>
      <c r="I119" s="348"/>
      <c r="J119" s="348"/>
      <c r="K119" s="347"/>
    </row>
    <row r="120" s="1" customFormat="1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s="1" customFormat="1" ht="7.5" customHeight="1">
      <c r="B121" s="350"/>
      <c r="C121" s="351"/>
      <c r="D121" s="351"/>
      <c r="E121" s="351"/>
      <c r="F121" s="351"/>
      <c r="G121" s="351"/>
      <c r="H121" s="351"/>
      <c r="I121" s="351"/>
      <c r="J121" s="351"/>
      <c r="K121" s="352"/>
    </row>
    <row r="122" s="1" customFormat="1" ht="45" customHeight="1">
      <c r="B122" s="353"/>
      <c r="C122" s="303" t="s">
        <v>618</v>
      </c>
      <c r="D122" s="303"/>
      <c r="E122" s="303"/>
      <c r="F122" s="303"/>
      <c r="G122" s="303"/>
      <c r="H122" s="303"/>
      <c r="I122" s="303"/>
      <c r="J122" s="303"/>
      <c r="K122" s="354"/>
    </row>
    <row r="123" s="1" customFormat="1" ht="17.25" customHeight="1">
      <c r="B123" s="355"/>
      <c r="C123" s="327" t="s">
        <v>564</v>
      </c>
      <c r="D123" s="327"/>
      <c r="E123" s="327"/>
      <c r="F123" s="327" t="s">
        <v>565</v>
      </c>
      <c r="G123" s="328"/>
      <c r="H123" s="327" t="s">
        <v>55</v>
      </c>
      <c r="I123" s="327" t="s">
        <v>58</v>
      </c>
      <c r="J123" s="327" t="s">
        <v>566</v>
      </c>
      <c r="K123" s="356"/>
    </row>
    <row r="124" s="1" customFormat="1" ht="17.25" customHeight="1">
      <c r="B124" s="355"/>
      <c r="C124" s="329" t="s">
        <v>567</v>
      </c>
      <c r="D124" s="329"/>
      <c r="E124" s="329"/>
      <c r="F124" s="330" t="s">
        <v>568</v>
      </c>
      <c r="G124" s="331"/>
      <c r="H124" s="329"/>
      <c r="I124" s="329"/>
      <c r="J124" s="329" t="s">
        <v>569</v>
      </c>
      <c r="K124" s="356"/>
    </row>
    <row r="125" s="1" customFormat="1" ht="5.25" customHeight="1">
      <c r="B125" s="357"/>
      <c r="C125" s="332"/>
      <c r="D125" s="332"/>
      <c r="E125" s="332"/>
      <c r="F125" s="332"/>
      <c r="G125" s="358"/>
      <c r="H125" s="332"/>
      <c r="I125" s="332"/>
      <c r="J125" s="332"/>
      <c r="K125" s="359"/>
    </row>
    <row r="126" s="1" customFormat="1" ht="15" customHeight="1">
      <c r="B126" s="357"/>
      <c r="C126" s="312" t="s">
        <v>573</v>
      </c>
      <c r="D126" s="334"/>
      <c r="E126" s="334"/>
      <c r="F126" s="335" t="s">
        <v>570</v>
      </c>
      <c r="G126" s="312"/>
      <c r="H126" s="312" t="s">
        <v>610</v>
      </c>
      <c r="I126" s="312" t="s">
        <v>572</v>
      </c>
      <c r="J126" s="312">
        <v>120</v>
      </c>
      <c r="K126" s="360"/>
    </row>
    <row r="127" s="1" customFormat="1" ht="15" customHeight="1">
      <c r="B127" s="357"/>
      <c r="C127" s="312" t="s">
        <v>619</v>
      </c>
      <c r="D127" s="312"/>
      <c r="E127" s="312"/>
      <c r="F127" s="335" t="s">
        <v>570</v>
      </c>
      <c r="G127" s="312"/>
      <c r="H127" s="312" t="s">
        <v>620</v>
      </c>
      <c r="I127" s="312" t="s">
        <v>572</v>
      </c>
      <c r="J127" s="312" t="s">
        <v>621</v>
      </c>
      <c r="K127" s="360"/>
    </row>
    <row r="128" s="1" customFormat="1" ht="15" customHeight="1">
      <c r="B128" s="357"/>
      <c r="C128" s="312" t="s">
        <v>518</v>
      </c>
      <c r="D128" s="312"/>
      <c r="E128" s="312"/>
      <c r="F128" s="335" t="s">
        <v>570</v>
      </c>
      <c r="G128" s="312"/>
      <c r="H128" s="312" t="s">
        <v>622</v>
      </c>
      <c r="I128" s="312" t="s">
        <v>572</v>
      </c>
      <c r="J128" s="312" t="s">
        <v>621</v>
      </c>
      <c r="K128" s="360"/>
    </row>
    <row r="129" s="1" customFormat="1" ht="15" customHeight="1">
      <c r="B129" s="357"/>
      <c r="C129" s="312" t="s">
        <v>581</v>
      </c>
      <c r="D129" s="312"/>
      <c r="E129" s="312"/>
      <c r="F129" s="335" t="s">
        <v>576</v>
      </c>
      <c r="G129" s="312"/>
      <c r="H129" s="312" t="s">
        <v>582</v>
      </c>
      <c r="I129" s="312" t="s">
        <v>572</v>
      </c>
      <c r="J129" s="312">
        <v>15</v>
      </c>
      <c r="K129" s="360"/>
    </row>
    <row r="130" s="1" customFormat="1" ht="15" customHeight="1">
      <c r="B130" s="357"/>
      <c r="C130" s="338" t="s">
        <v>583</v>
      </c>
      <c r="D130" s="338"/>
      <c r="E130" s="338"/>
      <c r="F130" s="339" t="s">
        <v>576</v>
      </c>
      <c r="G130" s="338"/>
      <c r="H130" s="338" t="s">
        <v>584</v>
      </c>
      <c r="I130" s="338" t="s">
        <v>572</v>
      </c>
      <c r="J130" s="338">
        <v>15</v>
      </c>
      <c r="K130" s="360"/>
    </row>
    <row r="131" s="1" customFormat="1" ht="15" customHeight="1">
      <c r="B131" s="357"/>
      <c r="C131" s="338" t="s">
        <v>585</v>
      </c>
      <c r="D131" s="338"/>
      <c r="E131" s="338"/>
      <c r="F131" s="339" t="s">
        <v>576</v>
      </c>
      <c r="G131" s="338"/>
      <c r="H131" s="338" t="s">
        <v>586</v>
      </c>
      <c r="I131" s="338" t="s">
        <v>572</v>
      </c>
      <c r="J131" s="338">
        <v>20</v>
      </c>
      <c r="K131" s="360"/>
    </row>
    <row r="132" s="1" customFormat="1" ht="15" customHeight="1">
      <c r="B132" s="357"/>
      <c r="C132" s="338" t="s">
        <v>587</v>
      </c>
      <c r="D132" s="338"/>
      <c r="E132" s="338"/>
      <c r="F132" s="339" t="s">
        <v>576</v>
      </c>
      <c r="G132" s="338"/>
      <c r="H132" s="338" t="s">
        <v>588</v>
      </c>
      <c r="I132" s="338" t="s">
        <v>572</v>
      </c>
      <c r="J132" s="338">
        <v>20</v>
      </c>
      <c r="K132" s="360"/>
    </row>
    <row r="133" s="1" customFormat="1" ht="15" customHeight="1">
      <c r="B133" s="357"/>
      <c r="C133" s="312" t="s">
        <v>575</v>
      </c>
      <c r="D133" s="312"/>
      <c r="E133" s="312"/>
      <c r="F133" s="335" t="s">
        <v>576</v>
      </c>
      <c r="G133" s="312"/>
      <c r="H133" s="312" t="s">
        <v>610</v>
      </c>
      <c r="I133" s="312" t="s">
        <v>572</v>
      </c>
      <c r="J133" s="312">
        <v>50</v>
      </c>
      <c r="K133" s="360"/>
    </row>
    <row r="134" s="1" customFormat="1" ht="15" customHeight="1">
      <c r="B134" s="357"/>
      <c r="C134" s="312" t="s">
        <v>589</v>
      </c>
      <c r="D134" s="312"/>
      <c r="E134" s="312"/>
      <c r="F134" s="335" t="s">
        <v>576</v>
      </c>
      <c r="G134" s="312"/>
      <c r="H134" s="312" t="s">
        <v>610</v>
      </c>
      <c r="I134" s="312" t="s">
        <v>572</v>
      </c>
      <c r="J134" s="312">
        <v>50</v>
      </c>
      <c r="K134" s="360"/>
    </row>
    <row r="135" s="1" customFormat="1" ht="15" customHeight="1">
      <c r="B135" s="357"/>
      <c r="C135" s="312" t="s">
        <v>595</v>
      </c>
      <c r="D135" s="312"/>
      <c r="E135" s="312"/>
      <c r="F135" s="335" t="s">
        <v>576</v>
      </c>
      <c r="G135" s="312"/>
      <c r="H135" s="312" t="s">
        <v>610</v>
      </c>
      <c r="I135" s="312" t="s">
        <v>572</v>
      </c>
      <c r="J135" s="312">
        <v>50</v>
      </c>
      <c r="K135" s="360"/>
    </row>
    <row r="136" s="1" customFormat="1" ht="15" customHeight="1">
      <c r="B136" s="357"/>
      <c r="C136" s="312" t="s">
        <v>597</v>
      </c>
      <c r="D136" s="312"/>
      <c r="E136" s="312"/>
      <c r="F136" s="335" t="s">
        <v>576</v>
      </c>
      <c r="G136" s="312"/>
      <c r="H136" s="312" t="s">
        <v>610</v>
      </c>
      <c r="I136" s="312" t="s">
        <v>572</v>
      </c>
      <c r="J136" s="312">
        <v>50</v>
      </c>
      <c r="K136" s="360"/>
    </row>
    <row r="137" s="1" customFormat="1" ht="15" customHeight="1">
      <c r="B137" s="357"/>
      <c r="C137" s="312" t="s">
        <v>598</v>
      </c>
      <c r="D137" s="312"/>
      <c r="E137" s="312"/>
      <c r="F137" s="335" t="s">
        <v>576</v>
      </c>
      <c r="G137" s="312"/>
      <c r="H137" s="312" t="s">
        <v>623</v>
      </c>
      <c r="I137" s="312" t="s">
        <v>572</v>
      </c>
      <c r="J137" s="312">
        <v>255</v>
      </c>
      <c r="K137" s="360"/>
    </row>
    <row r="138" s="1" customFormat="1" ht="15" customHeight="1">
      <c r="B138" s="357"/>
      <c r="C138" s="312" t="s">
        <v>600</v>
      </c>
      <c r="D138" s="312"/>
      <c r="E138" s="312"/>
      <c r="F138" s="335" t="s">
        <v>570</v>
      </c>
      <c r="G138" s="312"/>
      <c r="H138" s="312" t="s">
        <v>624</v>
      </c>
      <c r="I138" s="312" t="s">
        <v>602</v>
      </c>
      <c r="J138" s="312"/>
      <c r="K138" s="360"/>
    </row>
    <row r="139" s="1" customFormat="1" ht="15" customHeight="1">
      <c r="B139" s="357"/>
      <c r="C139" s="312" t="s">
        <v>603</v>
      </c>
      <c r="D139" s="312"/>
      <c r="E139" s="312"/>
      <c r="F139" s="335" t="s">
        <v>570</v>
      </c>
      <c r="G139" s="312"/>
      <c r="H139" s="312" t="s">
        <v>625</v>
      </c>
      <c r="I139" s="312" t="s">
        <v>605</v>
      </c>
      <c r="J139" s="312"/>
      <c r="K139" s="360"/>
    </row>
    <row r="140" s="1" customFormat="1" ht="15" customHeight="1">
      <c r="B140" s="357"/>
      <c r="C140" s="312" t="s">
        <v>606</v>
      </c>
      <c r="D140" s="312"/>
      <c r="E140" s="312"/>
      <c r="F140" s="335" t="s">
        <v>570</v>
      </c>
      <c r="G140" s="312"/>
      <c r="H140" s="312" t="s">
        <v>606</v>
      </c>
      <c r="I140" s="312" t="s">
        <v>605</v>
      </c>
      <c r="J140" s="312"/>
      <c r="K140" s="360"/>
    </row>
    <row r="141" s="1" customFormat="1" ht="15" customHeight="1">
      <c r="B141" s="357"/>
      <c r="C141" s="312" t="s">
        <v>39</v>
      </c>
      <c r="D141" s="312"/>
      <c r="E141" s="312"/>
      <c r="F141" s="335" t="s">
        <v>570</v>
      </c>
      <c r="G141" s="312"/>
      <c r="H141" s="312" t="s">
        <v>626</v>
      </c>
      <c r="I141" s="312" t="s">
        <v>605</v>
      </c>
      <c r="J141" s="312"/>
      <c r="K141" s="360"/>
    </row>
    <row r="142" s="1" customFormat="1" ht="15" customHeight="1">
      <c r="B142" s="357"/>
      <c r="C142" s="312" t="s">
        <v>627</v>
      </c>
      <c r="D142" s="312"/>
      <c r="E142" s="312"/>
      <c r="F142" s="335" t="s">
        <v>570</v>
      </c>
      <c r="G142" s="312"/>
      <c r="H142" s="312" t="s">
        <v>628</v>
      </c>
      <c r="I142" s="312" t="s">
        <v>605</v>
      </c>
      <c r="J142" s="312"/>
      <c r="K142" s="360"/>
    </row>
    <row r="143" s="1" customFormat="1" ht="15" customHeight="1">
      <c r="B143" s="361"/>
      <c r="C143" s="362"/>
      <c r="D143" s="362"/>
      <c r="E143" s="362"/>
      <c r="F143" s="362"/>
      <c r="G143" s="362"/>
      <c r="H143" s="362"/>
      <c r="I143" s="362"/>
      <c r="J143" s="362"/>
      <c r="K143" s="363"/>
    </row>
    <row r="144" s="1" customFormat="1" ht="18.75" customHeight="1">
      <c r="B144" s="348"/>
      <c r="C144" s="348"/>
      <c r="D144" s="348"/>
      <c r="E144" s="348"/>
      <c r="F144" s="349"/>
      <c r="G144" s="348"/>
      <c r="H144" s="348"/>
      <c r="I144" s="348"/>
      <c r="J144" s="348"/>
      <c r="K144" s="348"/>
    </row>
    <row r="145" s="1" customFormat="1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s="1" customFormat="1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s="1" customFormat="1" ht="45" customHeight="1">
      <c r="B147" s="324"/>
      <c r="C147" s="325" t="s">
        <v>629</v>
      </c>
      <c r="D147" s="325"/>
      <c r="E147" s="325"/>
      <c r="F147" s="325"/>
      <c r="G147" s="325"/>
      <c r="H147" s="325"/>
      <c r="I147" s="325"/>
      <c r="J147" s="325"/>
      <c r="K147" s="326"/>
    </row>
    <row r="148" s="1" customFormat="1" ht="17.25" customHeight="1">
      <c r="B148" s="324"/>
      <c r="C148" s="327" t="s">
        <v>564</v>
      </c>
      <c r="D148" s="327"/>
      <c r="E148" s="327"/>
      <c r="F148" s="327" t="s">
        <v>565</v>
      </c>
      <c r="G148" s="328"/>
      <c r="H148" s="327" t="s">
        <v>55</v>
      </c>
      <c r="I148" s="327" t="s">
        <v>58</v>
      </c>
      <c r="J148" s="327" t="s">
        <v>566</v>
      </c>
      <c r="K148" s="326"/>
    </row>
    <row r="149" s="1" customFormat="1" ht="17.25" customHeight="1">
      <c r="B149" s="324"/>
      <c r="C149" s="329" t="s">
        <v>567</v>
      </c>
      <c r="D149" s="329"/>
      <c r="E149" s="329"/>
      <c r="F149" s="330" t="s">
        <v>568</v>
      </c>
      <c r="G149" s="331"/>
      <c r="H149" s="329"/>
      <c r="I149" s="329"/>
      <c r="J149" s="329" t="s">
        <v>569</v>
      </c>
      <c r="K149" s="326"/>
    </row>
    <row r="150" s="1" customFormat="1" ht="5.25" customHeight="1">
      <c r="B150" s="337"/>
      <c r="C150" s="332"/>
      <c r="D150" s="332"/>
      <c r="E150" s="332"/>
      <c r="F150" s="332"/>
      <c r="G150" s="333"/>
      <c r="H150" s="332"/>
      <c r="I150" s="332"/>
      <c r="J150" s="332"/>
      <c r="K150" s="360"/>
    </row>
    <row r="151" s="1" customFormat="1" ht="15" customHeight="1">
      <c r="B151" s="337"/>
      <c r="C151" s="364" t="s">
        <v>573</v>
      </c>
      <c r="D151" s="312"/>
      <c r="E151" s="312"/>
      <c r="F151" s="365" t="s">
        <v>570</v>
      </c>
      <c r="G151" s="312"/>
      <c r="H151" s="364" t="s">
        <v>610</v>
      </c>
      <c r="I151" s="364" t="s">
        <v>572</v>
      </c>
      <c r="J151" s="364">
        <v>120</v>
      </c>
      <c r="K151" s="360"/>
    </row>
    <row r="152" s="1" customFormat="1" ht="15" customHeight="1">
      <c r="B152" s="337"/>
      <c r="C152" s="364" t="s">
        <v>619</v>
      </c>
      <c r="D152" s="312"/>
      <c r="E152" s="312"/>
      <c r="F152" s="365" t="s">
        <v>570</v>
      </c>
      <c r="G152" s="312"/>
      <c r="H152" s="364" t="s">
        <v>630</v>
      </c>
      <c r="I152" s="364" t="s">
        <v>572</v>
      </c>
      <c r="J152" s="364" t="s">
        <v>621</v>
      </c>
      <c r="K152" s="360"/>
    </row>
    <row r="153" s="1" customFormat="1" ht="15" customHeight="1">
      <c r="B153" s="337"/>
      <c r="C153" s="364" t="s">
        <v>518</v>
      </c>
      <c r="D153" s="312"/>
      <c r="E153" s="312"/>
      <c r="F153" s="365" t="s">
        <v>570</v>
      </c>
      <c r="G153" s="312"/>
      <c r="H153" s="364" t="s">
        <v>631</v>
      </c>
      <c r="I153" s="364" t="s">
        <v>572</v>
      </c>
      <c r="J153" s="364" t="s">
        <v>621</v>
      </c>
      <c r="K153" s="360"/>
    </row>
    <row r="154" s="1" customFormat="1" ht="15" customHeight="1">
      <c r="B154" s="337"/>
      <c r="C154" s="364" t="s">
        <v>575</v>
      </c>
      <c r="D154" s="312"/>
      <c r="E154" s="312"/>
      <c r="F154" s="365" t="s">
        <v>576</v>
      </c>
      <c r="G154" s="312"/>
      <c r="H154" s="364" t="s">
        <v>610</v>
      </c>
      <c r="I154" s="364" t="s">
        <v>572</v>
      </c>
      <c r="J154" s="364">
        <v>50</v>
      </c>
      <c r="K154" s="360"/>
    </row>
    <row r="155" s="1" customFormat="1" ht="15" customHeight="1">
      <c r="B155" s="337"/>
      <c r="C155" s="364" t="s">
        <v>578</v>
      </c>
      <c r="D155" s="312"/>
      <c r="E155" s="312"/>
      <c r="F155" s="365" t="s">
        <v>570</v>
      </c>
      <c r="G155" s="312"/>
      <c r="H155" s="364" t="s">
        <v>610</v>
      </c>
      <c r="I155" s="364" t="s">
        <v>580</v>
      </c>
      <c r="J155" s="364"/>
      <c r="K155" s="360"/>
    </row>
    <row r="156" s="1" customFormat="1" ht="15" customHeight="1">
      <c r="B156" s="337"/>
      <c r="C156" s="364" t="s">
        <v>589</v>
      </c>
      <c r="D156" s="312"/>
      <c r="E156" s="312"/>
      <c r="F156" s="365" t="s">
        <v>576</v>
      </c>
      <c r="G156" s="312"/>
      <c r="H156" s="364" t="s">
        <v>610</v>
      </c>
      <c r="I156" s="364" t="s">
        <v>572</v>
      </c>
      <c r="J156" s="364">
        <v>50</v>
      </c>
      <c r="K156" s="360"/>
    </row>
    <row r="157" s="1" customFormat="1" ht="15" customHeight="1">
      <c r="B157" s="337"/>
      <c r="C157" s="364" t="s">
        <v>597</v>
      </c>
      <c r="D157" s="312"/>
      <c r="E157" s="312"/>
      <c r="F157" s="365" t="s">
        <v>576</v>
      </c>
      <c r="G157" s="312"/>
      <c r="H157" s="364" t="s">
        <v>610</v>
      </c>
      <c r="I157" s="364" t="s">
        <v>572</v>
      </c>
      <c r="J157" s="364">
        <v>50</v>
      </c>
      <c r="K157" s="360"/>
    </row>
    <row r="158" s="1" customFormat="1" ht="15" customHeight="1">
      <c r="B158" s="337"/>
      <c r="C158" s="364" t="s">
        <v>595</v>
      </c>
      <c r="D158" s="312"/>
      <c r="E158" s="312"/>
      <c r="F158" s="365" t="s">
        <v>576</v>
      </c>
      <c r="G158" s="312"/>
      <c r="H158" s="364" t="s">
        <v>610</v>
      </c>
      <c r="I158" s="364" t="s">
        <v>572</v>
      </c>
      <c r="J158" s="364">
        <v>50</v>
      </c>
      <c r="K158" s="360"/>
    </row>
    <row r="159" s="1" customFormat="1" ht="15" customHeight="1">
      <c r="B159" s="337"/>
      <c r="C159" s="364" t="s">
        <v>104</v>
      </c>
      <c r="D159" s="312"/>
      <c r="E159" s="312"/>
      <c r="F159" s="365" t="s">
        <v>570</v>
      </c>
      <c r="G159" s="312"/>
      <c r="H159" s="364" t="s">
        <v>632</v>
      </c>
      <c r="I159" s="364" t="s">
        <v>572</v>
      </c>
      <c r="J159" s="364" t="s">
        <v>633</v>
      </c>
      <c r="K159" s="360"/>
    </row>
    <row r="160" s="1" customFormat="1" ht="15" customHeight="1">
      <c r="B160" s="337"/>
      <c r="C160" s="364" t="s">
        <v>634</v>
      </c>
      <c r="D160" s="312"/>
      <c r="E160" s="312"/>
      <c r="F160" s="365" t="s">
        <v>570</v>
      </c>
      <c r="G160" s="312"/>
      <c r="H160" s="364" t="s">
        <v>635</v>
      </c>
      <c r="I160" s="364" t="s">
        <v>605</v>
      </c>
      <c r="J160" s="364"/>
      <c r="K160" s="360"/>
    </row>
    <row r="161" s="1" customFormat="1" ht="15" customHeight="1">
      <c r="B161" s="366"/>
      <c r="C161" s="346"/>
      <c r="D161" s="346"/>
      <c r="E161" s="346"/>
      <c r="F161" s="346"/>
      <c r="G161" s="346"/>
      <c r="H161" s="346"/>
      <c r="I161" s="346"/>
      <c r="J161" s="346"/>
      <c r="K161" s="367"/>
    </row>
    <row r="162" s="1" customFormat="1" ht="18.75" customHeight="1">
      <c r="B162" s="348"/>
      <c r="C162" s="358"/>
      <c r="D162" s="358"/>
      <c r="E162" s="358"/>
      <c r="F162" s="368"/>
      <c r="G162" s="358"/>
      <c r="H162" s="358"/>
      <c r="I162" s="358"/>
      <c r="J162" s="358"/>
      <c r="K162" s="348"/>
    </row>
    <row r="163" s="1" customFormat="1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s="1" customFormat="1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s="1" customFormat="1" ht="45" customHeight="1">
      <c r="B165" s="302"/>
      <c r="C165" s="303" t="s">
        <v>636</v>
      </c>
      <c r="D165" s="303"/>
      <c r="E165" s="303"/>
      <c r="F165" s="303"/>
      <c r="G165" s="303"/>
      <c r="H165" s="303"/>
      <c r="I165" s="303"/>
      <c r="J165" s="303"/>
      <c r="K165" s="304"/>
    </row>
    <row r="166" s="1" customFormat="1" ht="17.25" customHeight="1">
      <c r="B166" s="302"/>
      <c r="C166" s="327" t="s">
        <v>564</v>
      </c>
      <c r="D166" s="327"/>
      <c r="E166" s="327"/>
      <c r="F166" s="327" t="s">
        <v>565</v>
      </c>
      <c r="G166" s="369"/>
      <c r="H166" s="370" t="s">
        <v>55</v>
      </c>
      <c r="I166" s="370" t="s">
        <v>58</v>
      </c>
      <c r="J166" s="327" t="s">
        <v>566</v>
      </c>
      <c r="K166" s="304"/>
    </row>
    <row r="167" s="1" customFormat="1" ht="17.25" customHeight="1">
      <c r="B167" s="305"/>
      <c r="C167" s="329" t="s">
        <v>567</v>
      </c>
      <c r="D167" s="329"/>
      <c r="E167" s="329"/>
      <c r="F167" s="330" t="s">
        <v>568</v>
      </c>
      <c r="G167" s="371"/>
      <c r="H167" s="372"/>
      <c r="I167" s="372"/>
      <c r="J167" s="329" t="s">
        <v>569</v>
      </c>
      <c r="K167" s="307"/>
    </row>
    <row r="168" s="1" customFormat="1" ht="5.25" customHeight="1">
      <c r="B168" s="337"/>
      <c r="C168" s="332"/>
      <c r="D168" s="332"/>
      <c r="E168" s="332"/>
      <c r="F168" s="332"/>
      <c r="G168" s="333"/>
      <c r="H168" s="332"/>
      <c r="I168" s="332"/>
      <c r="J168" s="332"/>
      <c r="K168" s="360"/>
    </row>
    <row r="169" s="1" customFormat="1" ht="15" customHeight="1">
      <c r="B169" s="337"/>
      <c r="C169" s="312" t="s">
        <v>573</v>
      </c>
      <c r="D169" s="312"/>
      <c r="E169" s="312"/>
      <c r="F169" s="335" t="s">
        <v>570</v>
      </c>
      <c r="G169" s="312"/>
      <c r="H169" s="312" t="s">
        <v>610</v>
      </c>
      <c r="I169" s="312" t="s">
        <v>572</v>
      </c>
      <c r="J169" s="312">
        <v>120</v>
      </c>
      <c r="K169" s="360"/>
    </row>
    <row r="170" s="1" customFormat="1" ht="15" customHeight="1">
      <c r="B170" s="337"/>
      <c r="C170" s="312" t="s">
        <v>619</v>
      </c>
      <c r="D170" s="312"/>
      <c r="E170" s="312"/>
      <c r="F170" s="335" t="s">
        <v>570</v>
      </c>
      <c r="G170" s="312"/>
      <c r="H170" s="312" t="s">
        <v>620</v>
      </c>
      <c r="I170" s="312" t="s">
        <v>572</v>
      </c>
      <c r="J170" s="312" t="s">
        <v>621</v>
      </c>
      <c r="K170" s="360"/>
    </row>
    <row r="171" s="1" customFormat="1" ht="15" customHeight="1">
      <c r="B171" s="337"/>
      <c r="C171" s="312" t="s">
        <v>518</v>
      </c>
      <c r="D171" s="312"/>
      <c r="E171" s="312"/>
      <c r="F171" s="335" t="s">
        <v>570</v>
      </c>
      <c r="G171" s="312"/>
      <c r="H171" s="312" t="s">
        <v>637</v>
      </c>
      <c r="I171" s="312" t="s">
        <v>572</v>
      </c>
      <c r="J171" s="312" t="s">
        <v>621</v>
      </c>
      <c r="K171" s="360"/>
    </row>
    <row r="172" s="1" customFormat="1" ht="15" customHeight="1">
      <c r="B172" s="337"/>
      <c r="C172" s="312" t="s">
        <v>575</v>
      </c>
      <c r="D172" s="312"/>
      <c r="E172" s="312"/>
      <c r="F172" s="335" t="s">
        <v>576</v>
      </c>
      <c r="G172" s="312"/>
      <c r="H172" s="312" t="s">
        <v>637</v>
      </c>
      <c r="I172" s="312" t="s">
        <v>572</v>
      </c>
      <c r="J172" s="312">
        <v>50</v>
      </c>
      <c r="K172" s="360"/>
    </row>
    <row r="173" s="1" customFormat="1" ht="15" customHeight="1">
      <c r="B173" s="337"/>
      <c r="C173" s="312" t="s">
        <v>578</v>
      </c>
      <c r="D173" s="312"/>
      <c r="E173" s="312"/>
      <c r="F173" s="335" t="s">
        <v>570</v>
      </c>
      <c r="G173" s="312"/>
      <c r="H173" s="312" t="s">
        <v>637</v>
      </c>
      <c r="I173" s="312" t="s">
        <v>580</v>
      </c>
      <c r="J173" s="312"/>
      <c r="K173" s="360"/>
    </row>
    <row r="174" s="1" customFormat="1" ht="15" customHeight="1">
      <c r="B174" s="337"/>
      <c r="C174" s="312" t="s">
        <v>589</v>
      </c>
      <c r="D174" s="312"/>
      <c r="E174" s="312"/>
      <c r="F174" s="335" t="s">
        <v>576</v>
      </c>
      <c r="G174" s="312"/>
      <c r="H174" s="312" t="s">
        <v>637</v>
      </c>
      <c r="I174" s="312" t="s">
        <v>572</v>
      </c>
      <c r="J174" s="312">
        <v>50</v>
      </c>
      <c r="K174" s="360"/>
    </row>
    <row r="175" s="1" customFormat="1" ht="15" customHeight="1">
      <c r="B175" s="337"/>
      <c r="C175" s="312" t="s">
        <v>597</v>
      </c>
      <c r="D175" s="312"/>
      <c r="E175" s="312"/>
      <c r="F175" s="335" t="s">
        <v>576</v>
      </c>
      <c r="G175" s="312"/>
      <c r="H175" s="312" t="s">
        <v>637</v>
      </c>
      <c r="I175" s="312" t="s">
        <v>572</v>
      </c>
      <c r="J175" s="312">
        <v>50</v>
      </c>
      <c r="K175" s="360"/>
    </row>
    <row r="176" s="1" customFormat="1" ht="15" customHeight="1">
      <c r="B176" s="337"/>
      <c r="C176" s="312" t="s">
        <v>595</v>
      </c>
      <c r="D176" s="312"/>
      <c r="E176" s="312"/>
      <c r="F176" s="335" t="s">
        <v>576</v>
      </c>
      <c r="G176" s="312"/>
      <c r="H176" s="312" t="s">
        <v>637</v>
      </c>
      <c r="I176" s="312" t="s">
        <v>572</v>
      </c>
      <c r="J176" s="312">
        <v>50</v>
      </c>
      <c r="K176" s="360"/>
    </row>
    <row r="177" s="1" customFormat="1" ht="15" customHeight="1">
      <c r="B177" s="337"/>
      <c r="C177" s="312" t="s">
        <v>115</v>
      </c>
      <c r="D177" s="312"/>
      <c r="E177" s="312"/>
      <c r="F177" s="335" t="s">
        <v>570</v>
      </c>
      <c r="G177" s="312"/>
      <c r="H177" s="312" t="s">
        <v>638</v>
      </c>
      <c r="I177" s="312" t="s">
        <v>639</v>
      </c>
      <c r="J177" s="312"/>
      <c r="K177" s="360"/>
    </row>
    <row r="178" s="1" customFormat="1" ht="15" customHeight="1">
      <c r="B178" s="337"/>
      <c r="C178" s="312" t="s">
        <v>58</v>
      </c>
      <c r="D178" s="312"/>
      <c r="E178" s="312"/>
      <c r="F178" s="335" t="s">
        <v>570</v>
      </c>
      <c r="G178" s="312"/>
      <c r="H178" s="312" t="s">
        <v>640</v>
      </c>
      <c r="I178" s="312" t="s">
        <v>641</v>
      </c>
      <c r="J178" s="312">
        <v>1</v>
      </c>
      <c r="K178" s="360"/>
    </row>
    <row r="179" s="1" customFormat="1" ht="15" customHeight="1">
      <c r="B179" s="337"/>
      <c r="C179" s="312" t="s">
        <v>54</v>
      </c>
      <c r="D179" s="312"/>
      <c r="E179" s="312"/>
      <c r="F179" s="335" t="s">
        <v>570</v>
      </c>
      <c r="G179" s="312"/>
      <c r="H179" s="312" t="s">
        <v>642</v>
      </c>
      <c r="I179" s="312" t="s">
        <v>572</v>
      </c>
      <c r="J179" s="312">
        <v>20</v>
      </c>
      <c r="K179" s="360"/>
    </row>
    <row r="180" s="1" customFormat="1" ht="15" customHeight="1">
      <c r="B180" s="337"/>
      <c r="C180" s="312" t="s">
        <v>55</v>
      </c>
      <c r="D180" s="312"/>
      <c r="E180" s="312"/>
      <c r="F180" s="335" t="s">
        <v>570</v>
      </c>
      <c r="G180" s="312"/>
      <c r="H180" s="312" t="s">
        <v>643</v>
      </c>
      <c r="I180" s="312" t="s">
        <v>572</v>
      </c>
      <c r="J180" s="312">
        <v>255</v>
      </c>
      <c r="K180" s="360"/>
    </row>
    <row r="181" s="1" customFormat="1" ht="15" customHeight="1">
      <c r="B181" s="337"/>
      <c r="C181" s="312" t="s">
        <v>116</v>
      </c>
      <c r="D181" s="312"/>
      <c r="E181" s="312"/>
      <c r="F181" s="335" t="s">
        <v>570</v>
      </c>
      <c r="G181" s="312"/>
      <c r="H181" s="312" t="s">
        <v>534</v>
      </c>
      <c r="I181" s="312" t="s">
        <v>572</v>
      </c>
      <c r="J181" s="312">
        <v>10</v>
      </c>
      <c r="K181" s="360"/>
    </row>
    <row r="182" s="1" customFormat="1" ht="15" customHeight="1">
      <c r="B182" s="337"/>
      <c r="C182" s="312" t="s">
        <v>117</v>
      </c>
      <c r="D182" s="312"/>
      <c r="E182" s="312"/>
      <c r="F182" s="335" t="s">
        <v>570</v>
      </c>
      <c r="G182" s="312"/>
      <c r="H182" s="312" t="s">
        <v>644</v>
      </c>
      <c r="I182" s="312" t="s">
        <v>605</v>
      </c>
      <c r="J182" s="312"/>
      <c r="K182" s="360"/>
    </row>
    <row r="183" s="1" customFormat="1" ht="15" customHeight="1">
      <c r="B183" s="337"/>
      <c r="C183" s="312" t="s">
        <v>645</v>
      </c>
      <c r="D183" s="312"/>
      <c r="E183" s="312"/>
      <c r="F183" s="335" t="s">
        <v>570</v>
      </c>
      <c r="G183" s="312"/>
      <c r="H183" s="312" t="s">
        <v>646</v>
      </c>
      <c r="I183" s="312" t="s">
        <v>605</v>
      </c>
      <c r="J183" s="312"/>
      <c r="K183" s="360"/>
    </row>
    <row r="184" s="1" customFormat="1" ht="15" customHeight="1">
      <c r="B184" s="337"/>
      <c r="C184" s="312" t="s">
        <v>634</v>
      </c>
      <c r="D184" s="312"/>
      <c r="E184" s="312"/>
      <c r="F184" s="335" t="s">
        <v>570</v>
      </c>
      <c r="G184" s="312"/>
      <c r="H184" s="312" t="s">
        <v>647</v>
      </c>
      <c r="I184" s="312" t="s">
        <v>605</v>
      </c>
      <c r="J184" s="312"/>
      <c r="K184" s="360"/>
    </row>
    <row r="185" s="1" customFormat="1" ht="15" customHeight="1">
      <c r="B185" s="337"/>
      <c r="C185" s="312" t="s">
        <v>119</v>
      </c>
      <c r="D185" s="312"/>
      <c r="E185" s="312"/>
      <c r="F185" s="335" t="s">
        <v>576</v>
      </c>
      <c r="G185" s="312"/>
      <c r="H185" s="312" t="s">
        <v>648</v>
      </c>
      <c r="I185" s="312" t="s">
        <v>572</v>
      </c>
      <c r="J185" s="312">
        <v>50</v>
      </c>
      <c r="K185" s="360"/>
    </row>
    <row r="186" s="1" customFormat="1" ht="15" customHeight="1">
      <c r="B186" s="337"/>
      <c r="C186" s="312" t="s">
        <v>649</v>
      </c>
      <c r="D186" s="312"/>
      <c r="E186" s="312"/>
      <c r="F186" s="335" t="s">
        <v>576</v>
      </c>
      <c r="G186" s="312"/>
      <c r="H186" s="312" t="s">
        <v>650</v>
      </c>
      <c r="I186" s="312" t="s">
        <v>651</v>
      </c>
      <c r="J186" s="312"/>
      <c r="K186" s="360"/>
    </row>
    <row r="187" s="1" customFormat="1" ht="15" customHeight="1">
      <c r="B187" s="337"/>
      <c r="C187" s="312" t="s">
        <v>652</v>
      </c>
      <c r="D187" s="312"/>
      <c r="E187" s="312"/>
      <c r="F187" s="335" t="s">
        <v>576</v>
      </c>
      <c r="G187" s="312"/>
      <c r="H187" s="312" t="s">
        <v>653</v>
      </c>
      <c r="I187" s="312" t="s">
        <v>651</v>
      </c>
      <c r="J187" s="312"/>
      <c r="K187" s="360"/>
    </row>
    <row r="188" s="1" customFormat="1" ht="15" customHeight="1">
      <c r="B188" s="337"/>
      <c r="C188" s="312" t="s">
        <v>654</v>
      </c>
      <c r="D188" s="312"/>
      <c r="E188" s="312"/>
      <c r="F188" s="335" t="s">
        <v>576</v>
      </c>
      <c r="G188" s="312"/>
      <c r="H188" s="312" t="s">
        <v>655</v>
      </c>
      <c r="I188" s="312" t="s">
        <v>651</v>
      </c>
      <c r="J188" s="312"/>
      <c r="K188" s="360"/>
    </row>
    <row r="189" s="1" customFormat="1" ht="15" customHeight="1">
      <c r="B189" s="337"/>
      <c r="C189" s="373" t="s">
        <v>656</v>
      </c>
      <c r="D189" s="312"/>
      <c r="E189" s="312"/>
      <c r="F189" s="335" t="s">
        <v>576</v>
      </c>
      <c r="G189" s="312"/>
      <c r="H189" s="312" t="s">
        <v>657</v>
      </c>
      <c r="I189" s="312" t="s">
        <v>658</v>
      </c>
      <c r="J189" s="374" t="s">
        <v>659</v>
      </c>
      <c r="K189" s="360"/>
    </row>
    <row r="190" s="1" customFormat="1" ht="15" customHeight="1">
      <c r="B190" s="337"/>
      <c r="C190" s="373" t="s">
        <v>43</v>
      </c>
      <c r="D190" s="312"/>
      <c r="E190" s="312"/>
      <c r="F190" s="335" t="s">
        <v>570</v>
      </c>
      <c r="G190" s="312"/>
      <c r="H190" s="309" t="s">
        <v>660</v>
      </c>
      <c r="I190" s="312" t="s">
        <v>661</v>
      </c>
      <c r="J190" s="312"/>
      <c r="K190" s="360"/>
    </row>
    <row r="191" s="1" customFormat="1" ht="15" customHeight="1">
      <c r="B191" s="337"/>
      <c r="C191" s="373" t="s">
        <v>662</v>
      </c>
      <c r="D191" s="312"/>
      <c r="E191" s="312"/>
      <c r="F191" s="335" t="s">
        <v>570</v>
      </c>
      <c r="G191" s="312"/>
      <c r="H191" s="312" t="s">
        <v>663</v>
      </c>
      <c r="I191" s="312" t="s">
        <v>605</v>
      </c>
      <c r="J191" s="312"/>
      <c r="K191" s="360"/>
    </row>
    <row r="192" s="1" customFormat="1" ht="15" customHeight="1">
      <c r="B192" s="337"/>
      <c r="C192" s="373" t="s">
        <v>664</v>
      </c>
      <c r="D192" s="312"/>
      <c r="E192" s="312"/>
      <c r="F192" s="335" t="s">
        <v>570</v>
      </c>
      <c r="G192" s="312"/>
      <c r="H192" s="312" t="s">
        <v>665</v>
      </c>
      <c r="I192" s="312" t="s">
        <v>605</v>
      </c>
      <c r="J192" s="312"/>
      <c r="K192" s="360"/>
    </row>
    <row r="193" s="1" customFormat="1" ht="15" customHeight="1">
      <c r="B193" s="337"/>
      <c r="C193" s="373" t="s">
        <v>666</v>
      </c>
      <c r="D193" s="312"/>
      <c r="E193" s="312"/>
      <c r="F193" s="335" t="s">
        <v>576</v>
      </c>
      <c r="G193" s="312"/>
      <c r="H193" s="312" t="s">
        <v>667</v>
      </c>
      <c r="I193" s="312" t="s">
        <v>605</v>
      </c>
      <c r="J193" s="312"/>
      <c r="K193" s="360"/>
    </row>
    <row r="194" s="1" customFormat="1" ht="15" customHeight="1">
      <c r="B194" s="366"/>
      <c r="C194" s="375"/>
      <c r="D194" s="346"/>
      <c r="E194" s="346"/>
      <c r="F194" s="346"/>
      <c r="G194" s="346"/>
      <c r="H194" s="346"/>
      <c r="I194" s="346"/>
      <c r="J194" s="346"/>
      <c r="K194" s="367"/>
    </row>
    <row r="195" s="1" customFormat="1" ht="18.75" customHeight="1">
      <c r="B195" s="348"/>
      <c r="C195" s="358"/>
      <c r="D195" s="358"/>
      <c r="E195" s="358"/>
      <c r="F195" s="368"/>
      <c r="G195" s="358"/>
      <c r="H195" s="358"/>
      <c r="I195" s="358"/>
      <c r="J195" s="358"/>
      <c r="K195" s="348"/>
    </row>
    <row r="196" s="1" customFormat="1" ht="18.75" customHeight="1">
      <c r="B196" s="348"/>
      <c r="C196" s="358"/>
      <c r="D196" s="358"/>
      <c r="E196" s="358"/>
      <c r="F196" s="368"/>
      <c r="G196" s="358"/>
      <c r="H196" s="358"/>
      <c r="I196" s="358"/>
      <c r="J196" s="358"/>
      <c r="K196" s="348"/>
    </row>
    <row r="197" s="1" customFormat="1" ht="18.75" customHeight="1">
      <c r="B197" s="320"/>
      <c r="C197" s="320"/>
      <c r="D197" s="320"/>
      <c r="E197" s="320"/>
      <c r="F197" s="320"/>
      <c r="G197" s="320"/>
      <c r="H197" s="320"/>
      <c r="I197" s="320"/>
      <c r="J197" s="320"/>
      <c r="K197" s="320"/>
    </row>
    <row r="198" s="1" customFormat="1" ht="13.5">
      <c r="B198" s="299"/>
      <c r="C198" s="300"/>
      <c r="D198" s="300"/>
      <c r="E198" s="300"/>
      <c r="F198" s="300"/>
      <c r="G198" s="300"/>
      <c r="H198" s="300"/>
      <c r="I198" s="300"/>
      <c r="J198" s="300"/>
      <c r="K198" s="301"/>
    </row>
    <row r="199" s="1" customFormat="1" ht="21">
      <c r="B199" s="302"/>
      <c r="C199" s="303" t="s">
        <v>668</v>
      </c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5.5" customHeight="1">
      <c r="B200" s="302"/>
      <c r="C200" s="376" t="s">
        <v>669</v>
      </c>
      <c r="D200" s="376"/>
      <c r="E200" s="376"/>
      <c r="F200" s="376" t="s">
        <v>670</v>
      </c>
      <c r="G200" s="377"/>
      <c r="H200" s="376" t="s">
        <v>671</v>
      </c>
      <c r="I200" s="376"/>
      <c r="J200" s="376"/>
      <c r="K200" s="304"/>
    </row>
    <row r="201" s="1" customFormat="1" ht="5.25" customHeight="1">
      <c r="B201" s="337"/>
      <c r="C201" s="332"/>
      <c r="D201" s="332"/>
      <c r="E201" s="332"/>
      <c r="F201" s="332"/>
      <c r="G201" s="358"/>
      <c r="H201" s="332"/>
      <c r="I201" s="332"/>
      <c r="J201" s="332"/>
      <c r="K201" s="360"/>
    </row>
    <row r="202" s="1" customFormat="1" ht="15" customHeight="1">
      <c r="B202" s="337"/>
      <c r="C202" s="312" t="s">
        <v>661</v>
      </c>
      <c r="D202" s="312"/>
      <c r="E202" s="312"/>
      <c r="F202" s="335" t="s">
        <v>44</v>
      </c>
      <c r="G202" s="312"/>
      <c r="H202" s="312" t="s">
        <v>672</v>
      </c>
      <c r="I202" s="312"/>
      <c r="J202" s="312"/>
      <c r="K202" s="360"/>
    </row>
    <row r="203" s="1" customFormat="1" ht="15" customHeight="1">
      <c r="B203" s="337"/>
      <c r="C203" s="312"/>
      <c r="D203" s="312"/>
      <c r="E203" s="312"/>
      <c r="F203" s="335" t="s">
        <v>45</v>
      </c>
      <c r="G203" s="312"/>
      <c r="H203" s="312" t="s">
        <v>673</v>
      </c>
      <c r="I203" s="312"/>
      <c r="J203" s="312"/>
      <c r="K203" s="360"/>
    </row>
    <row r="204" s="1" customFormat="1" ht="15" customHeight="1">
      <c r="B204" s="337"/>
      <c r="C204" s="312"/>
      <c r="D204" s="312"/>
      <c r="E204" s="312"/>
      <c r="F204" s="335" t="s">
        <v>48</v>
      </c>
      <c r="G204" s="312"/>
      <c r="H204" s="312" t="s">
        <v>674</v>
      </c>
      <c r="I204" s="312"/>
      <c r="J204" s="312"/>
      <c r="K204" s="360"/>
    </row>
    <row r="205" s="1" customFormat="1" ht="15" customHeight="1">
      <c r="B205" s="337"/>
      <c r="C205" s="312"/>
      <c r="D205" s="312"/>
      <c r="E205" s="312"/>
      <c r="F205" s="335" t="s">
        <v>46</v>
      </c>
      <c r="G205" s="312"/>
      <c r="H205" s="312" t="s">
        <v>675</v>
      </c>
      <c r="I205" s="312"/>
      <c r="J205" s="312"/>
      <c r="K205" s="360"/>
    </row>
    <row r="206" s="1" customFormat="1" ht="15" customHeight="1">
      <c r="B206" s="337"/>
      <c r="C206" s="312"/>
      <c r="D206" s="312"/>
      <c r="E206" s="312"/>
      <c r="F206" s="335" t="s">
        <v>47</v>
      </c>
      <c r="G206" s="312"/>
      <c r="H206" s="312" t="s">
        <v>676</v>
      </c>
      <c r="I206" s="312"/>
      <c r="J206" s="312"/>
      <c r="K206" s="360"/>
    </row>
    <row r="207" s="1" customFormat="1" ht="15" customHeight="1">
      <c r="B207" s="337"/>
      <c r="C207" s="312"/>
      <c r="D207" s="312"/>
      <c r="E207" s="312"/>
      <c r="F207" s="335"/>
      <c r="G207" s="312"/>
      <c r="H207" s="312"/>
      <c r="I207" s="312"/>
      <c r="J207" s="312"/>
      <c r="K207" s="360"/>
    </row>
    <row r="208" s="1" customFormat="1" ht="15" customHeight="1">
      <c r="B208" s="337"/>
      <c r="C208" s="312" t="s">
        <v>617</v>
      </c>
      <c r="D208" s="312"/>
      <c r="E208" s="312"/>
      <c r="F208" s="335" t="s">
        <v>80</v>
      </c>
      <c r="G208" s="312"/>
      <c r="H208" s="312" t="s">
        <v>677</v>
      </c>
      <c r="I208" s="312"/>
      <c r="J208" s="312"/>
      <c r="K208" s="360"/>
    </row>
    <row r="209" s="1" customFormat="1" ht="15" customHeight="1">
      <c r="B209" s="337"/>
      <c r="C209" s="312"/>
      <c r="D209" s="312"/>
      <c r="E209" s="312"/>
      <c r="F209" s="335" t="s">
        <v>513</v>
      </c>
      <c r="G209" s="312"/>
      <c r="H209" s="312" t="s">
        <v>514</v>
      </c>
      <c r="I209" s="312"/>
      <c r="J209" s="312"/>
      <c r="K209" s="360"/>
    </row>
    <row r="210" s="1" customFormat="1" ht="15" customHeight="1">
      <c r="B210" s="337"/>
      <c r="C210" s="312"/>
      <c r="D210" s="312"/>
      <c r="E210" s="312"/>
      <c r="F210" s="335" t="s">
        <v>511</v>
      </c>
      <c r="G210" s="312"/>
      <c r="H210" s="312" t="s">
        <v>678</v>
      </c>
      <c r="I210" s="312"/>
      <c r="J210" s="312"/>
      <c r="K210" s="360"/>
    </row>
    <row r="211" s="1" customFormat="1" ht="15" customHeight="1">
      <c r="B211" s="378"/>
      <c r="C211" s="312"/>
      <c r="D211" s="312"/>
      <c r="E211" s="312"/>
      <c r="F211" s="335" t="s">
        <v>515</v>
      </c>
      <c r="G211" s="373"/>
      <c r="H211" s="364" t="s">
        <v>84</v>
      </c>
      <c r="I211" s="364"/>
      <c r="J211" s="364"/>
      <c r="K211" s="379"/>
    </row>
    <row r="212" s="1" customFormat="1" ht="15" customHeight="1">
      <c r="B212" s="378"/>
      <c r="C212" s="312"/>
      <c r="D212" s="312"/>
      <c r="E212" s="312"/>
      <c r="F212" s="335" t="s">
        <v>516</v>
      </c>
      <c r="G212" s="373"/>
      <c r="H212" s="364" t="s">
        <v>679</v>
      </c>
      <c r="I212" s="364"/>
      <c r="J212" s="364"/>
      <c r="K212" s="379"/>
    </row>
    <row r="213" s="1" customFormat="1" ht="15" customHeight="1">
      <c r="B213" s="378"/>
      <c r="C213" s="312"/>
      <c r="D213" s="312"/>
      <c r="E213" s="312"/>
      <c r="F213" s="335"/>
      <c r="G213" s="373"/>
      <c r="H213" s="364"/>
      <c r="I213" s="364"/>
      <c r="J213" s="364"/>
      <c r="K213" s="379"/>
    </row>
    <row r="214" s="1" customFormat="1" ht="15" customHeight="1">
      <c r="B214" s="378"/>
      <c r="C214" s="312" t="s">
        <v>641</v>
      </c>
      <c r="D214" s="312"/>
      <c r="E214" s="312"/>
      <c r="F214" s="335">
        <v>1</v>
      </c>
      <c r="G214" s="373"/>
      <c r="H214" s="364" t="s">
        <v>680</v>
      </c>
      <c r="I214" s="364"/>
      <c r="J214" s="364"/>
      <c r="K214" s="379"/>
    </row>
    <row r="215" s="1" customFormat="1" ht="15" customHeight="1">
      <c r="B215" s="378"/>
      <c r="C215" s="312"/>
      <c r="D215" s="312"/>
      <c r="E215" s="312"/>
      <c r="F215" s="335">
        <v>2</v>
      </c>
      <c r="G215" s="373"/>
      <c r="H215" s="364" t="s">
        <v>681</v>
      </c>
      <c r="I215" s="364"/>
      <c r="J215" s="364"/>
      <c r="K215" s="379"/>
    </row>
    <row r="216" s="1" customFormat="1" ht="15" customHeight="1">
      <c r="B216" s="378"/>
      <c r="C216" s="312"/>
      <c r="D216" s="312"/>
      <c r="E216" s="312"/>
      <c r="F216" s="335">
        <v>3</v>
      </c>
      <c r="G216" s="373"/>
      <c r="H216" s="364" t="s">
        <v>682</v>
      </c>
      <c r="I216" s="364"/>
      <c r="J216" s="364"/>
      <c r="K216" s="379"/>
    </row>
    <row r="217" s="1" customFormat="1" ht="15" customHeight="1">
      <c r="B217" s="378"/>
      <c r="C217" s="312"/>
      <c r="D217" s="312"/>
      <c r="E217" s="312"/>
      <c r="F217" s="335">
        <v>4</v>
      </c>
      <c r="G217" s="373"/>
      <c r="H217" s="364" t="s">
        <v>683</v>
      </c>
      <c r="I217" s="364"/>
      <c r="J217" s="364"/>
      <c r="K217" s="379"/>
    </row>
    <row r="218" s="1" customFormat="1" ht="12.75" customHeight="1">
      <c r="B218" s="380"/>
      <c r="C218" s="381"/>
      <c r="D218" s="381"/>
      <c r="E218" s="381"/>
      <c r="F218" s="381"/>
      <c r="G218" s="381"/>
      <c r="H218" s="381"/>
      <c r="I218" s="381"/>
      <c r="J218" s="381"/>
      <c r="K218" s="38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DESKTOP-OMQ29LB\Martin</dc:creator>
  <cp:lastModifiedBy>DESKTOP-OMQ29LB\Martin</cp:lastModifiedBy>
  <dcterms:created xsi:type="dcterms:W3CDTF">2022-08-24T09:50:17Z</dcterms:created>
  <dcterms:modified xsi:type="dcterms:W3CDTF">2022-08-24T09:50:22Z</dcterms:modified>
</cp:coreProperties>
</file>